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180" yWindow="-60" windowWidth="19140" windowHeight="8280"/>
  </bookViews>
  <sheets>
    <sheet name="Calculator" sheetId="2" r:id="rId1"/>
    <sheet name="Split Pay Period Calculator" sheetId="6" r:id="rId2"/>
    <sheet name="Projected Payroll" sheetId="5" state="hidden" r:id="rId3"/>
  </sheets>
  <calcPr calcId="152511"/>
</workbook>
</file>

<file path=xl/calcChain.xml><?xml version="1.0" encoding="utf-8"?>
<calcChain xmlns="http://schemas.openxmlformats.org/spreadsheetml/2006/main">
  <c r="G12" i="2" l="1"/>
  <c r="G13" i="2"/>
  <c r="G14" i="2"/>
  <c r="G15" i="2"/>
  <c r="G16" i="2"/>
  <c r="G17" i="2"/>
  <c r="G18" i="2"/>
  <c r="G19" i="2"/>
  <c r="G11" i="2"/>
  <c r="F8" i="6" l="1"/>
  <c r="K14" i="6"/>
  <c r="I14" i="6"/>
  <c r="C14" i="6"/>
  <c r="E14" i="6"/>
  <c r="L25" i="6"/>
  <c r="L28" i="6" s="1"/>
  <c r="E25" i="6"/>
  <c r="E28" i="6" s="1"/>
  <c r="E29" i="6" s="1"/>
  <c r="J25" i="6"/>
  <c r="C25" i="6"/>
  <c r="L29" i="6" l="1"/>
  <c r="J28" i="6"/>
  <c r="J29" i="6" s="1"/>
  <c r="L32" i="6"/>
  <c r="L33" i="6" s="1"/>
  <c r="K20" i="6"/>
  <c r="K24" i="6"/>
  <c r="I21" i="6"/>
  <c r="I17" i="6"/>
  <c r="F23" i="6"/>
  <c r="F19" i="6"/>
  <c r="K17" i="6"/>
  <c r="K21" i="6"/>
  <c r="K16" i="6"/>
  <c r="I22" i="6"/>
  <c r="I18" i="6"/>
  <c r="F22" i="6"/>
  <c r="F18" i="6"/>
  <c r="K18" i="6"/>
  <c r="K22" i="6"/>
  <c r="I19" i="6"/>
  <c r="I23" i="6"/>
  <c r="I16" i="6"/>
  <c r="F21" i="6"/>
  <c r="F17" i="6"/>
  <c r="K19" i="6"/>
  <c r="K23" i="6"/>
  <c r="I20" i="6"/>
  <c r="I24" i="6"/>
  <c r="F24" i="6"/>
  <c r="F20" i="6"/>
  <c r="F16" i="6"/>
  <c r="D17" i="6"/>
  <c r="D21" i="6"/>
  <c r="D16" i="6"/>
  <c r="D18" i="6"/>
  <c r="D22" i="6"/>
  <c r="D19" i="6"/>
  <c r="D23" i="6"/>
  <c r="D20" i="6"/>
  <c r="D24" i="6"/>
  <c r="C28" i="6"/>
  <c r="C29" i="6" s="1"/>
  <c r="D11" i="2"/>
  <c r="D12" i="2"/>
  <c r="D13" i="2"/>
  <c r="D14" i="2"/>
  <c r="D15" i="2"/>
  <c r="D16" i="2"/>
  <c r="D17" i="2"/>
  <c r="D18" i="2"/>
  <c r="D19" i="2"/>
  <c r="F25" i="6" l="1"/>
  <c r="F28" i="6" s="1"/>
  <c r="F29" i="6" s="1"/>
  <c r="D25" i="6"/>
  <c r="K25" i="6"/>
  <c r="K28" i="6" s="1"/>
  <c r="K29" i="6" s="1"/>
  <c r="I25" i="6"/>
  <c r="I28" i="6" s="1"/>
  <c r="I29" i="6" s="1"/>
  <c r="C20" i="2"/>
  <c r="C22" i="2" s="1"/>
  <c r="J10" i="5"/>
  <c r="J9" i="5"/>
  <c r="I9" i="5"/>
  <c r="I8" i="5"/>
  <c r="I7" i="5"/>
  <c r="I10" i="5" s="1"/>
  <c r="G7" i="5"/>
  <c r="D28" i="6" l="1"/>
  <c r="D29" i="6" s="1"/>
  <c r="F32" i="6"/>
  <c r="F33" i="6" s="1"/>
  <c r="D20" i="2"/>
  <c r="D22" i="2" s="1"/>
  <c r="G8" i="5"/>
  <c r="G9" i="5" s="1"/>
  <c r="J8" i="5"/>
  <c r="J7" i="5"/>
  <c r="G10" i="5" l="1"/>
  <c r="H20" i="2" l="1"/>
  <c r="H22" i="2" s="1"/>
  <c r="G20" i="2" l="1"/>
  <c r="G22" i="2" s="1"/>
</calcChain>
</file>

<file path=xl/sharedStrings.xml><?xml version="1.0" encoding="utf-8"?>
<sst xmlns="http://schemas.openxmlformats.org/spreadsheetml/2006/main" count="109" uniqueCount="71">
  <si>
    <t>Salary</t>
  </si>
  <si>
    <t>Fringe</t>
  </si>
  <si>
    <t>Start Date</t>
  </si>
  <si>
    <t>End Date</t>
  </si>
  <si>
    <t>Biweekly Pay</t>
  </si>
  <si>
    <t>Fringe Rate</t>
  </si>
  <si>
    <t>IDC Rate</t>
  </si>
  <si>
    <t>IDC</t>
  </si>
  <si>
    <t>Total</t>
  </si>
  <si>
    <t>Distribution</t>
  </si>
  <si>
    <t>Input</t>
  </si>
  <si>
    <t>Output</t>
  </si>
  <si>
    <t>Over the Cap</t>
  </si>
  <si>
    <t>Max Chargable</t>
  </si>
  <si>
    <t>Salary Cap</t>
  </si>
  <si>
    <t>Salary Cap Output</t>
  </si>
  <si>
    <t>Fringe Rates</t>
  </si>
  <si>
    <t>Academic Calendar</t>
  </si>
  <si>
    <t>Enter data in the yellow fields</t>
  </si>
  <si>
    <r>
      <t>Payroll Projections</t>
    </r>
    <r>
      <rPr>
        <sz val="11"/>
        <color theme="1"/>
        <rFont val="Calibri"/>
        <family val="2"/>
        <scheme val="minor"/>
      </rPr>
      <t xml:space="preserve"> (based on date range and distribution %)</t>
    </r>
  </si>
  <si>
    <t>Calculator - Payroll Projections</t>
  </si>
  <si>
    <t>Combination Code 1</t>
  </si>
  <si>
    <t>Combination Code 2</t>
  </si>
  <si>
    <t>Combination Code 3</t>
  </si>
  <si>
    <t>Combination Code 4</t>
  </si>
  <si>
    <t>Combination Code 5</t>
  </si>
  <si>
    <t>Combination Code 6</t>
  </si>
  <si>
    <t>Combination Code 7</t>
  </si>
  <si>
    <t>Combination Code 8</t>
  </si>
  <si>
    <t>Combination Code 9</t>
  </si>
  <si>
    <t>Total Cost Calculation by Percentage</t>
  </si>
  <si>
    <t>Total Cost Calculation by Dollar Amount</t>
  </si>
  <si>
    <t>Totals</t>
  </si>
  <si>
    <t>Difference</t>
  </si>
  <si>
    <t>Other Helpful Tools</t>
  </si>
  <si>
    <t xml:space="preserve">Enter the Amount you wish to calculate: </t>
  </si>
  <si>
    <t>Amount Calculator</t>
  </si>
  <si>
    <t>Enter the Number of Days for the first calculation:</t>
  </si>
  <si>
    <t>Enter the Number of Days for the second calculation:</t>
  </si>
  <si>
    <t>Enter the Total Dollars you need to distribute:</t>
  </si>
  <si>
    <t>Days</t>
  </si>
  <si>
    <t>Number of Days Calculator (by Amount)</t>
  </si>
  <si>
    <t>Number of Days Calculator (by Percentage)</t>
  </si>
  <si>
    <t>Total Number of Days:</t>
  </si>
  <si>
    <t>Your Totals</t>
  </si>
  <si>
    <t>Enter Percentages</t>
  </si>
  <si>
    <t>Enter Percentage</t>
  </si>
  <si>
    <t>Enter Dollar Amount</t>
  </si>
  <si>
    <t>Combo Code 1</t>
  </si>
  <si>
    <t>Combo Code 2</t>
  </si>
  <si>
    <t>Combo Code 3</t>
  </si>
  <si>
    <t>Combo Code 4</t>
  </si>
  <si>
    <t>Combo Code 5</t>
  </si>
  <si>
    <t>Combo Code 6</t>
  </si>
  <si>
    <t>Combo Code 7</t>
  </si>
  <si>
    <t>Combo Code 8</t>
  </si>
  <si>
    <t>Combo Code 9</t>
  </si>
  <si>
    <t>Enter data in the yellow fields only</t>
  </si>
  <si>
    <t>Split Pay Period Distributions Calculator</t>
  </si>
  <si>
    <t>Use this calculator to determine how to split a distribution when that distribution crosses pay periods</t>
  </si>
  <si>
    <t>Enter percentages in the yellow fields only.  The results provided are the dollar amounts for the distribution.</t>
  </si>
  <si>
    <t>Enter dollar amounts in the yellow fields.  The results provided are the percentages for the distribution.</t>
  </si>
  <si>
    <t>Percentage Calculator</t>
  </si>
  <si>
    <t>Calculator to Assist with your Distributions</t>
  </si>
  <si>
    <t>Amount Distributed</t>
  </si>
  <si>
    <t>Distributed</t>
  </si>
  <si>
    <t xml:space="preserve">Use this calculator to assist with distribution calculations.  </t>
  </si>
  <si>
    <t>Split Payperiod Distribution Calculator</t>
  </si>
  <si>
    <t>It is important to note that this only applies when there are no mid-pay period changes to the DBT.</t>
  </si>
  <si>
    <t xml:space="preserve">it is important to note that this only applies when there are changes to DBT within the pay period that ends up creating a split in date ranges within pay period.  </t>
  </si>
  <si>
    <t>Please keep in mind, here at UF, we distribute by percentages not by amounts.  So if an employee’s wages change, or there is an Additional Pay without an Earnings Code in the Distribution Table the results of these calculations may be inaccurate.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</si>
</sst>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000%"/>
    <numFmt numFmtId="166"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sz val="10"/>
      <name val="Arial Unicode MS"/>
      <family val="2"/>
    </font>
    <font>
      <b/>
      <sz val="10"/>
      <name val="Arial Unicode MS"/>
      <family val="2"/>
    </font>
    <font>
      <sz val="11"/>
      <name val="Calibri"/>
      <family val="2"/>
      <scheme val="minor"/>
    </font>
    <font>
      <b/>
      <sz val="14"/>
      <color theme="3" tint="-0.249977111117893"/>
      <name val="Calibri"/>
      <family val="2"/>
      <scheme val="minor"/>
    </font>
    <font>
      <b/>
      <sz val="11"/>
      <color theme="0"/>
      <name val="Calibri"/>
      <family val="2"/>
      <scheme val="minor"/>
    </font>
    <font>
      <u/>
      <sz val="11"/>
      <color theme="10"/>
      <name val="Calibri"/>
      <family val="2"/>
      <scheme val="minor"/>
    </font>
    <font>
      <b/>
      <sz val="14"/>
      <color rgb="FF0000CC"/>
      <name val="Calibri"/>
      <family val="2"/>
      <scheme val="minor"/>
    </font>
    <font>
      <u/>
      <sz val="12"/>
      <color theme="4" tint="-0.499984740745262"/>
      <name val="Calibri"/>
      <family val="2"/>
      <scheme val="minor"/>
    </font>
    <font>
      <sz val="11"/>
      <color rgb="FF0000CC"/>
      <name val="Calibri"/>
      <family val="2"/>
      <scheme val="minor"/>
    </font>
    <font>
      <b/>
      <sz val="16"/>
      <color rgb="FF0000CC"/>
      <name val="Calibri"/>
      <family val="2"/>
      <scheme val="minor"/>
    </font>
    <font>
      <b/>
      <sz val="11"/>
      <color rgb="FF0000CC"/>
      <name val="Calibri"/>
      <family val="2"/>
      <scheme val="minor"/>
    </font>
    <font>
      <b/>
      <sz val="16"/>
      <color theme="0"/>
      <name val="Calibri"/>
      <family val="2"/>
      <scheme val="minor"/>
    </font>
    <font>
      <b/>
      <sz val="12"/>
      <color rgb="FF0000CC"/>
      <name val="Calibri"/>
      <family val="2"/>
      <scheme val="minor"/>
    </font>
    <font>
      <b/>
      <sz val="11"/>
      <color rgb="FFFF0000"/>
      <name val="Calibri"/>
      <family val="2"/>
      <scheme val="minor"/>
    </font>
    <font>
      <sz val="12"/>
      <color theme="1"/>
      <name val="Calibri"/>
      <family val="2"/>
      <scheme val="minor"/>
    </font>
  </fonts>
  <fills count="8">
    <fill>
      <patternFill patternType="none"/>
    </fill>
    <fill>
      <patternFill patternType="gray125"/>
    </fill>
    <fill>
      <patternFill patternType="solid">
        <fgColor rgb="FFB5CEED"/>
        <bgColor indexed="64"/>
      </patternFill>
    </fill>
    <fill>
      <patternFill patternType="solid">
        <fgColor rgb="FFDAE7F6"/>
        <bgColor indexed="64"/>
      </patternFill>
    </fill>
    <fill>
      <patternFill patternType="solid">
        <fgColor rgb="FFFFFFAB"/>
        <bgColor indexed="64"/>
      </patternFill>
    </fill>
    <fill>
      <patternFill patternType="solid">
        <fgColor rgb="FFE7EFF9"/>
        <bgColor indexed="64"/>
      </patternFill>
    </fill>
    <fill>
      <patternFill patternType="solid">
        <fgColor rgb="FFFFFF00"/>
        <bgColor indexed="64"/>
      </patternFill>
    </fill>
    <fill>
      <patternFill patternType="solid">
        <fgColor rgb="FF0000CC"/>
        <bgColor indexed="64"/>
      </patternFill>
    </fill>
  </fills>
  <borders count="7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CC"/>
      </left>
      <right style="thin">
        <color rgb="FF0000CC"/>
      </right>
      <top style="thin">
        <color rgb="FF0000CC"/>
      </top>
      <bottom style="thin">
        <color rgb="FF0000CC"/>
      </bottom>
      <diagonal/>
    </border>
    <border>
      <left style="double">
        <color rgb="FF0000CC"/>
      </left>
      <right/>
      <top/>
      <bottom/>
      <diagonal/>
    </border>
    <border>
      <left/>
      <right style="double">
        <color rgb="FF0000CC"/>
      </right>
      <top/>
      <bottom/>
      <diagonal/>
    </border>
    <border>
      <left style="double">
        <color rgb="FF0000CC"/>
      </left>
      <right/>
      <top/>
      <bottom style="double">
        <color rgb="FF0000CC"/>
      </bottom>
      <diagonal/>
    </border>
    <border>
      <left/>
      <right/>
      <top/>
      <bottom style="double">
        <color rgb="FF0000CC"/>
      </bottom>
      <diagonal/>
    </border>
    <border>
      <left/>
      <right style="double">
        <color rgb="FF0000CC"/>
      </right>
      <top/>
      <bottom style="double">
        <color rgb="FF0000CC"/>
      </bottom>
      <diagonal/>
    </border>
    <border>
      <left style="double">
        <color rgb="FF0000CC"/>
      </left>
      <right/>
      <top style="double">
        <color rgb="FF0000CC"/>
      </top>
      <bottom style="double">
        <color rgb="FF0000CC"/>
      </bottom>
      <diagonal/>
    </border>
    <border>
      <left/>
      <right/>
      <top style="double">
        <color rgb="FF0000CC"/>
      </top>
      <bottom style="double">
        <color rgb="FF0000CC"/>
      </bottom>
      <diagonal/>
    </border>
    <border>
      <left/>
      <right style="double">
        <color rgb="FF0000CC"/>
      </right>
      <top style="double">
        <color rgb="FF0000CC"/>
      </top>
      <bottom style="double">
        <color rgb="FF0000CC"/>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thin">
        <color rgb="FF0000CC"/>
      </left>
      <right/>
      <top style="thin">
        <color rgb="FF0000CC"/>
      </top>
      <bottom style="thin">
        <color rgb="FF0000CC"/>
      </bottom>
      <diagonal/>
    </border>
    <border>
      <left/>
      <right/>
      <top style="thin">
        <color rgb="FF0000CC"/>
      </top>
      <bottom style="thin">
        <color rgb="FF0000CC"/>
      </bottom>
      <diagonal/>
    </border>
    <border>
      <left/>
      <right style="thin">
        <color rgb="FF0000CC"/>
      </right>
      <top style="thin">
        <color rgb="FF0000CC"/>
      </top>
      <bottom style="thin">
        <color rgb="FF0000CC"/>
      </bottom>
      <diagonal/>
    </border>
    <border>
      <left style="double">
        <color rgb="FF0000CC"/>
      </left>
      <right/>
      <top style="thin">
        <color indexed="64"/>
      </top>
      <bottom style="thin">
        <color indexed="64"/>
      </bottom>
      <diagonal/>
    </border>
    <border>
      <left/>
      <right style="double">
        <color rgb="FF0000CC"/>
      </right>
      <top style="thin">
        <color indexed="64"/>
      </top>
      <bottom style="thin">
        <color indexed="64"/>
      </bottom>
      <diagonal/>
    </border>
    <border>
      <left/>
      <right style="thin">
        <color rgb="FF0000CC"/>
      </right>
      <top style="thin">
        <color rgb="FF0000CC"/>
      </top>
      <bottom/>
      <diagonal/>
    </border>
    <border>
      <left style="medium">
        <color rgb="FF0000CC"/>
      </left>
      <right style="medium">
        <color rgb="FF0000CC"/>
      </right>
      <top style="medium">
        <color rgb="FF0000CC"/>
      </top>
      <bottom style="medium">
        <color rgb="FF0000CC"/>
      </bottom>
      <diagonal/>
    </border>
    <border>
      <left style="medium">
        <color rgb="FF0000CC"/>
      </left>
      <right/>
      <top/>
      <bottom/>
      <diagonal/>
    </border>
    <border>
      <left style="medium">
        <color rgb="FF0000CC"/>
      </left>
      <right/>
      <top/>
      <bottom style="medium">
        <color rgb="FF0000CC"/>
      </bottom>
      <diagonal/>
    </border>
    <border>
      <left/>
      <right/>
      <top/>
      <bottom style="medium">
        <color rgb="FF0000CC"/>
      </bottom>
      <diagonal/>
    </border>
    <border>
      <left style="medium">
        <color rgb="FF0000CC"/>
      </left>
      <right style="medium">
        <color rgb="FF0000CC"/>
      </right>
      <top/>
      <bottom/>
      <diagonal/>
    </border>
    <border>
      <left style="medium">
        <color rgb="FF0000CC"/>
      </left>
      <right style="medium">
        <color rgb="FF0000CC"/>
      </right>
      <top/>
      <bottom style="medium">
        <color rgb="FF0000CC"/>
      </bottom>
      <diagonal/>
    </border>
    <border>
      <left/>
      <right style="medium">
        <color rgb="FF0000CC"/>
      </right>
      <top/>
      <bottom/>
      <diagonal/>
    </border>
    <border>
      <left style="double">
        <color rgb="FF0000CC"/>
      </left>
      <right/>
      <top style="medium">
        <color rgb="FF0000CC"/>
      </top>
      <bottom style="double">
        <color rgb="FF0000CC"/>
      </bottom>
      <diagonal/>
    </border>
    <border>
      <left/>
      <right/>
      <top style="medium">
        <color rgb="FF0000CC"/>
      </top>
      <bottom style="double">
        <color rgb="FF0000CC"/>
      </bottom>
      <diagonal/>
    </border>
    <border>
      <left/>
      <right style="medium">
        <color rgb="FF0000CC"/>
      </right>
      <top style="medium">
        <color rgb="FF0000CC"/>
      </top>
      <bottom style="double">
        <color rgb="FF0000CC"/>
      </bottom>
      <diagonal/>
    </border>
    <border>
      <left/>
      <right style="double">
        <color rgb="FF0000CC"/>
      </right>
      <top style="medium">
        <color rgb="FF0000CC"/>
      </top>
      <bottom style="double">
        <color rgb="FF0000CC"/>
      </bottom>
      <diagonal/>
    </border>
    <border>
      <left style="medium">
        <color rgb="FF0000CC"/>
      </left>
      <right/>
      <top style="medium">
        <color rgb="FF0000CC"/>
      </top>
      <bottom style="double">
        <color rgb="FF0000CC"/>
      </bottom>
      <diagonal/>
    </border>
    <border>
      <left style="medium">
        <color rgb="FF0000CC"/>
      </left>
      <right/>
      <top style="thin">
        <color indexed="64"/>
      </top>
      <bottom style="thin">
        <color indexed="64"/>
      </bottom>
      <diagonal/>
    </border>
    <border>
      <left/>
      <right style="medium">
        <color rgb="FF0000CC"/>
      </right>
      <top style="thin">
        <color indexed="64"/>
      </top>
      <bottom style="thin">
        <color indexed="64"/>
      </bottom>
      <diagonal/>
    </border>
    <border>
      <left style="medium">
        <color rgb="FF0000CC"/>
      </left>
      <right/>
      <top style="double">
        <color rgb="FF0000CC"/>
      </top>
      <bottom/>
      <diagonal/>
    </border>
    <border>
      <left/>
      <right style="medium">
        <color rgb="FF0000CC"/>
      </right>
      <top style="double">
        <color rgb="FF0000CC"/>
      </top>
      <bottom/>
      <diagonal/>
    </border>
    <border>
      <left style="double">
        <color rgb="FF0000CC"/>
      </left>
      <right style="medium">
        <color rgb="FF0000CC"/>
      </right>
      <top/>
      <bottom/>
      <diagonal/>
    </border>
    <border>
      <left style="double">
        <color rgb="FF0000CC"/>
      </left>
      <right style="medium">
        <color rgb="FF0000CC"/>
      </right>
      <top style="double">
        <color rgb="FF0000CC"/>
      </top>
      <bottom/>
      <diagonal/>
    </border>
    <border>
      <left/>
      <right style="medium">
        <color rgb="FF0000CC"/>
      </right>
      <top/>
      <bottom style="medium">
        <color rgb="FF0000CC"/>
      </bottom>
      <diagonal/>
    </border>
    <border>
      <left style="thin">
        <color rgb="FF0000CC"/>
      </left>
      <right/>
      <top style="thin">
        <color rgb="FF0000CC"/>
      </top>
      <bottom/>
      <diagonal/>
    </border>
    <border>
      <left/>
      <right/>
      <top style="thin">
        <color rgb="FF0000CC"/>
      </top>
      <bottom/>
      <diagonal/>
    </border>
    <border>
      <left style="thin">
        <color rgb="FF0000CC"/>
      </left>
      <right/>
      <top style="thin">
        <color rgb="FF0000CC"/>
      </top>
      <bottom style="double">
        <color rgb="FF0000CC"/>
      </bottom>
      <diagonal/>
    </border>
    <border>
      <left/>
      <right/>
      <top style="thin">
        <color rgb="FF0000CC"/>
      </top>
      <bottom style="double">
        <color rgb="FF0000CC"/>
      </bottom>
      <diagonal/>
    </border>
    <border>
      <left/>
      <right style="thin">
        <color rgb="FF0000CC"/>
      </right>
      <top style="thin">
        <color rgb="FF0000CC"/>
      </top>
      <bottom style="double">
        <color rgb="FF0000CC"/>
      </bottom>
      <diagonal/>
    </border>
    <border>
      <left style="medium">
        <color rgb="FF0000CC"/>
      </left>
      <right/>
      <top style="medium">
        <color rgb="FF0000CC"/>
      </top>
      <bottom/>
      <diagonal/>
    </border>
    <border>
      <left/>
      <right style="medium">
        <color rgb="FF0000CC"/>
      </right>
      <top style="medium">
        <color rgb="FF0000CC"/>
      </top>
      <bottom/>
      <diagonal/>
    </border>
    <border>
      <left/>
      <right/>
      <top style="medium">
        <color rgb="FF0000CC"/>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43" fontId="5"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171">
    <xf numFmtId="0" fontId="0" fillId="0" borderId="0" xfId="0"/>
    <xf numFmtId="43" fontId="0" fillId="0" borderId="0" xfId="1" applyFont="1" applyProtection="1">
      <protection locked="0"/>
    </xf>
    <xf numFmtId="0" fontId="0" fillId="0" borderId="0" xfId="0" applyProtection="1">
      <protection locked="0"/>
    </xf>
    <xf numFmtId="14" fontId="0" fillId="0" borderId="0" xfId="0" applyNumberFormat="1" applyProtection="1">
      <protection locked="0"/>
    </xf>
    <xf numFmtId="14" fontId="7" fillId="0" borderId="0" xfId="0" applyNumberFormat="1" applyFont="1" applyFill="1" applyBorder="1" applyProtection="1">
      <protection locked="0"/>
    </xf>
    <xf numFmtId="14" fontId="0" fillId="2" borderId="9" xfId="0" applyNumberFormat="1" applyFill="1" applyBorder="1" applyProtection="1">
      <protection locked="0"/>
    </xf>
    <xf numFmtId="14" fontId="0" fillId="2" borderId="1" xfId="0" applyNumberFormat="1" applyFill="1" applyBorder="1" applyProtection="1">
      <protection locked="0"/>
    </xf>
    <xf numFmtId="14" fontId="0" fillId="2" borderId="24" xfId="0" applyNumberFormat="1" applyFill="1" applyBorder="1" applyProtection="1">
      <protection locked="0"/>
    </xf>
    <xf numFmtId="14" fontId="0" fillId="2" borderId="5" xfId="0" applyNumberFormat="1" applyFill="1" applyBorder="1" applyProtection="1">
      <protection locked="0"/>
    </xf>
    <xf numFmtId="14" fontId="2" fillId="2" borderId="11" xfId="0" applyNumberFormat="1" applyFont="1" applyFill="1" applyBorder="1" applyAlignment="1" applyProtection="1">
      <protection locked="0"/>
    </xf>
    <xf numFmtId="14" fontId="2" fillId="2" borderId="17" xfId="0" applyNumberFormat="1" applyFont="1" applyFill="1" applyBorder="1" applyAlignment="1" applyProtection="1">
      <protection locked="0"/>
    </xf>
    <xf numFmtId="43" fontId="0" fillId="3" borderId="10" xfId="1" applyFont="1" applyFill="1" applyBorder="1" applyProtection="1"/>
    <xf numFmtId="43" fontId="0" fillId="3" borderId="2" xfId="1" applyFont="1" applyFill="1" applyBorder="1" applyProtection="1"/>
    <xf numFmtId="43" fontId="0" fillId="3" borderId="6" xfId="1" applyFont="1" applyFill="1" applyBorder="1" applyProtection="1"/>
    <xf numFmtId="43" fontId="0" fillId="3" borderId="18" xfId="1" applyFont="1" applyFill="1" applyBorder="1" applyProtection="1"/>
    <xf numFmtId="43" fontId="0" fillId="3" borderId="19" xfId="1" applyFont="1" applyFill="1" applyBorder="1" applyProtection="1"/>
    <xf numFmtId="43" fontId="0" fillId="3" borderId="20" xfId="1" applyFont="1" applyFill="1" applyBorder="1" applyProtection="1"/>
    <xf numFmtId="14" fontId="0" fillId="4" borderId="23" xfId="0" applyNumberFormat="1" applyFill="1" applyBorder="1" applyProtection="1">
      <protection locked="0"/>
    </xf>
    <xf numFmtId="14" fontId="0" fillId="4" borderId="2" xfId="0" applyNumberFormat="1" applyFill="1" applyBorder="1" applyProtection="1">
      <protection locked="0"/>
    </xf>
    <xf numFmtId="43" fontId="0" fillId="4" borderId="2" xfId="1" applyFont="1" applyFill="1" applyBorder="1" applyProtection="1">
      <protection locked="0"/>
    </xf>
    <xf numFmtId="164" fontId="0" fillId="4" borderId="2" xfId="2" applyNumberFormat="1" applyFont="1" applyFill="1" applyBorder="1" applyProtection="1">
      <protection locked="0"/>
    </xf>
    <xf numFmtId="165" fontId="0" fillId="4" borderId="2" xfId="2" applyNumberFormat="1" applyFont="1" applyFill="1" applyBorder="1" applyProtection="1">
      <protection locked="0"/>
    </xf>
    <xf numFmtId="43" fontId="0" fillId="4" borderId="6" xfId="1" applyFont="1" applyFill="1" applyBorder="1" applyProtection="1">
      <protection locked="0"/>
    </xf>
    <xf numFmtId="14" fontId="2" fillId="2" borderId="12" xfId="0" applyNumberFormat="1" applyFont="1" applyFill="1" applyBorder="1" applyAlignment="1" applyProtection="1">
      <alignment horizontal="center"/>
      <protection locked="0"/>
    </xf>
    <xf numFmtId="14" fontId="2" fillId="2" borderId="11" xfId="0" applyNumberFormat="1" applyFont="1" applyFill="1" applyBorder="1" applyAlignment="1" applyProtection="1">
      <alignment horizontal="left"/>
      <protection locked="0"/>
    </xf>
    <xf numFmtId="14" fontId="0" fillId="5" borderId="3" xfId="0" applyNumberFormat="1" applyFill="1" applyBorder="1" applyAlignment="1" applyProtection="1">
      <alignment horizontal="left"/>
      <protection locked="0"/>
    </xf>
    <xf numFmtId="0" fontId="0" fillId="5" borderId="13" xfId="0" applyNumberFormat="1" applyFill="1" applyBorder="1" applyProtection="1">
      <protection locked="0"/>
    </xf>
    <xf numFmtId="43" fontId="0" fillId="5" borderId="13" xfId="1" applyFont="1" applyFill="1" applyBorder="1" applyProtection="1">
      <protection locked="0"/>
    </xf>
    <xf numFmtId="43" fontId="0" fillId="5" borderId="14" xfId="1" applyFont="1" applyFill="1" applyBorder="1" applyProtection="1">
      <protection locked="0"/>
    </xf>
    <xf numFmtId="43" fontId="0" fillId="5" borderId="0" xfId="1" applyFont="1" applyFill="1" applyBorder="1" applyProtection="1">
      <protection locked="0"/>
    </xf>
    <xf numFmtId="43" fontId="0" fillId="5" borderId="4" xfId="1" applyFont="1" applyFill="1" applyBorder="1" applyProtection="1">
      <protection locked="0"/>
    </xf>
    <xf numFmtId="43" fontId="0" fillId="5" borderId="0" xfId="1" applyFont="1" applyFill="1" applyBorder="1" applyAlignment="1" applyProtection="1">
      <protection locked="0"/>
    </xf>
    <xf numFmtId="0" fontId="0" fillId="5" borderId="0" xfId="0" applyNumberFormat="1" applyFill="1" applyBorder="1" applyProtection="1">
      <protection locked="0"/>
    </xf>
    <xf numFmtId="43" fontId="0" fillId="5" borderId="16" xfId="1" applyFont="1" applyFill="1" applyBorder="1" applyProtection="1">
      <protection locked="0"/>
    </xf>
    <xf numFmtId="43" fontId="0" fillId="5" borderId="8" xfId="1" applyFont="1" applyFill="1" applyBorder="1" applyProtection="1">
      <protection locked="0"/>
    </xf>
    <xf numFmtId="14" fontId="2" fillId="5" borderId="3" xfId="0" applyNumberFormat="1" applyFont="1" applyFill="1" applyBorder="1" applyAlignment="1" applyProtection="1">
      <alignment horizontal="left"/>
      <protection locked="0"/>
    </xf>
    <xf numFmtId="14" fontId="6" fillId="5" borderId="3" xfId="0" applyNumberFormat="1" applyFont="1" applyFill="1" applyBorder="1" applyAlignment="1" applyProtection="1">
      <alignment horizontal="center" vertical="center" wrapText="1"/>
      <protection locked="0"/>
    </xf>
    <xf numFmtId="0" fontId="0" fillId="5" borderId="3" xfId="0" applyFill="1" applyBorder="1" applyAlignment="1" applyProtection="1">
      <alignment horizontal="left"/>
      <protection locked="0"/>
    </xf>
    <xf numFmtId="0" fontId="0" fillId="5" borderId="7" xfId="0" applyFill="1" applyBorder="1" applyAlignment="1" applyProtection="1">
      <alignment horizontal="left"/>
      <protection locked="0"/>
    </xf>
    <xf numFmtId="14" fontId="0" fillId="5" borderId="15" xfId="0" applyNumberFormat="1" applyFill="1" applyBorder="1" applyAlignment="1" applyProtection="1">
      <alignment horizontal="left"/>
      <protection locked="0"/>
    </xf>
    <xf numFmtId="14" fontId="0" fillId="5" borderId="13" xfId="0" applyNumberFormat="1" applyFill="1" applyBorder="1" applyProtection="1">
      <protection locked="0"/>
    </xf>
    <xf numFmtId="164" fontId="0" fillId="5" borderId="13" xfId="2" applyNumberFormat="1" applyFont="1" applyFill="1" applyBorder="1" applyProtection="1">
      <protection locked="0"/>
    </xf>
    <xf numFmtId="0" fontId="0" fillId="5" borderId="4" xfId="0" applyFill="1" applyBorder="1" applyProtection="1">
      <protection locked="0"/>
    </xf>
    <xf numFmtId="0" fontId="0" fillId="5" borderId="0" xfId="0" applyFill="1" applyBorder="1" applyProtection="1">
      <protection locked="0"/>
    </xf>
    <xf numFmtId="0" fontId="0" fillId="5" borderId="16" xfId="0" applyFill="1" applyBorder="1" applyProtection="1">
      <protection locked="0"/>
    </xf>
    <xf numFmtId="43" fontId="8" fillId="0" borderId="0" xfId="1" applyFont="1" applyFill="1" applyBorder="1" applyProtection="1"/>
    <xf numFmtId="43" fontId="8" fillId="7" borderId="52" xfId="1" applyFont="1" applyFill="1" applyBorder="1" applyProtection="1"/>
    <xf numFmtId="43" fontId="8" fillId="7" borderId="53" xfId="1" applyFont="1" applyFill="1" applyBorder="1" applyProtection="1"/>
    <xf numFmtId="14" fontId="0" fillId="0" borderId="0" xfId="0" applyNumberFormat="1" applyProtection="1"/>
    <xf numFmtId="43" fontId="0" fillId="0" borderId="0" xfId="1" applyFont="1" applyProtection="1"/>
    <xf numFmtId="0" fontId="0" fillId="0" borderId="0" xfId="0" applyProtection="1"/>
    <xf numFmtId="14" fontId="12" fillId="0" borderId="0" xfId="0" applyNumberFormat="1" applyFont="1" applyFill="1" applyBorder="1" applyProtection="1"/>
    <xf numFmtId="14" fontId="10" fillId="0" borderId="0" xfId="0" applyNumberFormat="1" applyFont="1" applyFill="1" applyBorder="1" applyAlignment="1" applyProtection="1">
      <alignment horizontal="left"/>
    </xf>
    <xf numFmtId="44" fontId="14" fillId="6" borderId="25" xfId="6" applyFont="1" applyFill="1" applyBorder="1" applyProtection="1"/>
    <xf numFmtId="43" fontId="13" fillId="5" borderId="31" xfId="1" applyFont="1" applyFill="1" applyBorder="1" applyAlignment="1" applyProtection="1">
      <alignment horizontal="left"/>
    </xf>
    <xf numFmtId="43" fontId="13" fillId="5" borderId="32" xfId="1" applyFont="1" applyFill="1" applyBorder="1" applyAlignment="1" applyProtection="1">
      <alignment horizontal="left"/>
    </xf>
    <xf numFmtId="43" fontId="13" fillId="5" borderId="33" xfId="1" applyFont="1" applyFill="1" applyBorder="1" applyAlignment="1" applyProtection="1">
      <alignment horizontal="left"/>
    </xf>
    <xf numFmtId="43" fontId="8" fillId="7" borderId="40" xfId="1" applyFont="1" applyFill="1" applyBorder="1" applyProtection="1"/>
    <xf numFmtId="9" fontId="8" fillId="7" borderId="22" xfId="2" applyFont="1" applyFill="1" applyBorder="1" applyAlignment="1" applyProtection="1">
      <alignment horizontal="center"/>
    </xf>
    <xf numFmtId="43" fontId="8" fillId="7" borderId="41" xfId="1" applyFont="1" applyFill="1" applyBorder="1" applyProtection="1"/>
    <xf numFmtId="43" fontId="2" fillId="0" borderId="0" xfId="1" applyFont="1" applyFill="1" applyBorder="1" applyProtection="1"/>
    <xf numFmtId="9" fontId="8" fillId="7" borderId="22" xfId="2" applyFont="1" applyFill="1" applyBorder="1" applyAlignment="1" applyProtection="1"/>
    <xf numFmtId="43" fontId="12" fillId="2" borderId="26" xfId="1" applyFont="1" applyFill="1" applyBorder="1" applyProtection="1"/>
    <xf numFmtId="165" fontId="12" fillId="6" borderId="0" xfId="2" applyNumberFormat="1" applyFont="1" applyFill="1" applyBorder="1" applyAlignment="1" applyProtection="1">
      <alignment horizontal="center"/>
    </xf>
    <xf numFmtId="44" fontId="12" fillId="2" borderId="27" xfId="6" applyFont="1" applyFill="1" applyBorder="1" applyProtection="1"/>
    <xf numFmtId="44" fontId="0" fillId="0" borderId="0" xfId="6" applyFont="1" applyFill="1" applyBorder="1" applyProtection="1"/>
    <xf numFmtId="165" fontId="12" fillId="2" borderId="0" xfId="2" applyNumberFormat="1" applyFont="1" applyFill="1" applyBorder="1" applyAlignment="1" applyProtection="1">
      <alignment horizontal="center"/>
    </xf>
    <xf numFmtId="44" fontId="12" fillId="6" borderId="27" xfId="6" applyFont="1" applyFill="1" applyBorder="1" applyProtection="1"/>
    <xf numFmtId="0" fontId="8" fillId="7" borderId="50" xfId="0" applyFont="1" applyFill="1" applyBorder="1" applyAlignment="1" applyProtection="1">
      <alignment horizontal="left"/>
    </xf>
    <xf numFmtId="165" fontId="8" fillId="7" borderId="51" xfId="0" applyNumberFormat="1" applyFont="1" applyFill="1" applyBorder="1" applyAlignment="1" applyProtection="1">
      <alignment horizontal="center"/>
    </xf>
    <xf numFmtId="14" fontId="0" fillId="0" borderId="0" xfId="0" applyNumberFormat="1" applyFill="1" applyProtection="1"/>
    <xf numFmtId="43" fontId="0" fillId="0" borderId="0" xfId="1" applyFont="1" applyFill="1" applyBorder="1" applyAlignment="1" applyProtection="1"/>
    <xf numFmtId="43" fontId="0" fillId="0" borderId="0" xfId="1" applyFont="1" applyFill="1" applyProtection="1"/>
    <xf numFmtId="0" fontId="0" fillId="0" borderId="0" xfId="0" applyFill="1" applyProtection="1"/>
    <xf numFmtId="0" fontId="12" fillId="5" borderId="37" xfId="0" applyFont="1" applyFill="1" applyBorder="1" applyAlignment="1" applyProtection="1">
      <alignment horizontal="left"/>
    </xf>
    <xf numFmtId="165" fontId="12" fillId="5" borderId="38" xfId="1" applyNumberFormat="1" applyFont="1" applyFill="1" applyBorder="1" applyAlignment="1" applyProtection="1">
      <alignment horizontal="center"/>
    </xf>
    <xf numFmtId="166" fontId="12" fillId="5" borderId="39" xfId="0" applyNumberFormat="1" applyFont="1" applyFill="1" applyBorder="1" applyProtection="1"/>
    <xf numFmtId="166" fontId="0" fillId="0" borderId="0" xfId="0" applyNumberFormat="1" applyFill="1" applyBorder="1" applyProtection="1"/>
    <xf numFmtId="43" fontId="0" fillId="0" borderId="0" xfId="1" applyFont="1" applyFill="1" applyBorder="1" applyProtection="1"/>
    <xf numFmtId="0" fontId="0" fillId="0" borderId="0" xfId="0" applyBorder="1" applyProtection="1"/>
    <xf numFmtId="14" fontId="16" fillId="0" borderId="0" xfId="0" applyNumberFormat="1" applyFont="1" applyFill="1" applyBorder="1" applyProtection="1"/>
    <xf numFmtId="14" fontId="10" fillId="0" borderId="0" xfId="0" applyNumberFormat="1" applyFont="1" applyFill="1" applyBorder="1" applyProtection="1"/>
    <xf numFmtId="0" fontId="0" fillId="0" borderId="0" xfId="0" applyNumberFormat="1" applyFill="1" applyBorder="1" applyProtection="1"/>
    <xf numFmtId="0" fontId="12" fillId="6" borderId="43" xfId="1" applyNumberFormat="1" applyFont="1" applyFill="1" applyBorder="1" applyProtection="1"/>
    <xf numFmtId="0" fontId="12" fillId="6" borderId="47" xfId="1" applyNumberFormat="1" applyFont="1" applyFill="1" applyBorder="1" applyProtection="1"/>
    <xf numFmtId="0" fontId="8" fillId="7" borderId="47" xfId="1" applyNumberFormat="1" applyFont="1" applyFill="1" applyBorder="1" applyProtection="1"/>
    <xf numFmtId="44" fontId="12" fillId="6" borderId="48" xfId="6" applyFont="1" applyFill="1" applyBorder="1" applyProtection="1"/>
    <xf numFmtId="43" fontId="14" fillId="0" borderId="0" xfId="1" applyFont="1" applyFill="1" applyBorder="1" applyAlignment="1" applyProtection="1">
      <alignment horizontal="right"/>
    </xf>
    <xf numFmtId="0" fontId="12" fillId="0" borderId="0" xfId="1" applyNumberFormat="1" applyFont="1" applyFill="1" applyBorder="1" applyProtection="1"/>
    <xf numFmtId="0" fontId="0" fillId="2" borderId="60" xfId="0" applyNumberFormat="1" applyFill="1" applyBorder="1" applyProtection="1"/>
    <xf numFmtId="43" fontId="14" fillId="2" borderId="58" xfId="1" applyFont="1" applyFill="1" applyBorder="1" applyAlignment="1" applyProtection="1">
      <alignment horizontal="left"/>
    </xf>
    <xf numFmtId="43" fontId="14" fillId="2" borderId="27" xfId="1" applyFont="1" applyFill="1" applyBorder="1" applyAlignment="1" applyProtection="1">
      <alignment horizontal="left"/>
    </xf>
    <xf numFmtId="43" fontId="12" fillId="2" borderId="59" xfId="1" applyFont="1" applyFill="1" applyBorder="1" applyProtection="1"/>
    <xf numFmtId="43" fontId="14" fillId="2" borderId="55" xfId="1" applyFont="1" applyFill="1" applyBorder="1" applyProtection="1"/>
    <xf numFmtId="0" fontId="14" fillId="2" borderId="56" xfId="1" applyNumberFormat="1" applyFont="1" applyFill="1" applyBorder="1" applyProtection="1"/>
    <xf numFmtId="43" fontId="14" fillId="2" borderId="22" xfId="1" applyFont="1" applyFill="1" applyBorder="1" applyProtection="1"/>
    <xf numFmtId="0" fontId="14" fillId="2" borderId="41" xfId="1" applyNumberFormat="1" applyFont="1" applyFill="1" applyBorder="1" applyProtection="1"/>
    <xf numFmtId="165" fontId="12" fillId="6" borderId="44" xfId="2" applyNumberFormat="1" applyFont="1" applyFill="1" applyBorder="1" applyAlignment="1" applyProtection="1">
      <alignment horizontal="center"/>
    </xf>
    <xf numFmtId="44" fontId="12" fillId="2" borderId="49" xfId="6" applyFont="1" applyFill="1" applyBorder="1" applyProtection="1"/>
    <xf numFmtId="165" fontId="12" fillId="2" borderId="44" xfId="2" applyNumberFormat="1" applyFont="1" applyFill="1" applyBorder="1" applyAlignment="1" applyProtection="1">
      <alignment horizontal="center"/>
    </xf>
    <xf numFmtId="44" fontId="12" fillId="6" borderId="49" xfId="6" applyFont="1" applyFill="1" applyBorder="1" applyProtection="1"/>
    <xf numFmtId="165" fontId="8" fillId="7" borderId="54" xfId="2" applyNumberFormat="1" applyFont="1" applyFill="1" applyBorder="1" applyAlignment="1" applyProtection="1">
      <alignment horizontal="center"/>
    </xf>
    <xf numFmtId="165" fontId="8" fillId="7" borderId="51" xfId="2" applyNumberFormat="1" applyFont="1" applyFill="1" applyBorder="1" applyAlignment="1" applyProtection="1">
      <alignment horizontal="center"/>
    </xf>
    <xf numFmtId="165" fontId="8" fillId="7" borderId="54" xfId="0" applyNumberFormat="1" applyFont="1" applyFill="1" applyBorder="1" applyAlignment="1" applyProtection="1">
      <alignment horizontal="center"/>
    </xf>
    <xf numFmtId="0" fontId="0" fillId="0" borderId="0" xfId="0" applyFill="1" applyBorder="1" applyProtection="1"/>
    <xf numFmtId="0" fontId="17" fillId="2" borderId="57" xfId="1" applyNumberFormat="1" applyFont="1" applyFill="1" applyBorder="1" applyProtection="1"/>
    <xf numFmtId="0" fontId="17" fillId="2" borderId="0" xfId="1" applyNumberFormat="1" applyFont="1" applyFill="1" applyBorder="1" applyProtection="1"/>
    <xf numFmtId="44" fontId="8" fillId="7" borderId="53" xfId="6" applyFont="1" applyFill="1" applyBorder="1" applyProtection="1"/>
    <xf numFmtId="44" fontId="8" fillId="7" borderId="52" xfId="6" applyFont="1" applyFill="1" applyBorder="1" applyProtection="1"/>
    <xf numFmtId="44" fontId="14" fillId="2" borderId="61" xfId="6" applyFont="1" applyFill="1" applyBorder="1" applyProtection="1"/>
    <xf numFmtId="44" fontId="14" fillId="2" borderId="68" xfId="6" applyFont="1" applyFill="1" applyBorder="1" applyProtection="1"/>
    <xf numFmtId="0" fontId="8" fillId="0" borderId="0" xfId="0" applyFont="1" applyFill="1" applyBorder="1" applyAlignment="1" applyProtection="1">
      <alignment horizontal="left"/>
    </xf>
    <xf numFmtId="165" fontId="8" fillId="0" borderId="0" xfId="2" applyNumberFormat="1" applyFont="1" applyFill="1" applyBorder="1" applyAlignment="1" applyProtection="1">
      <alignment horizontal="center"/>
    </xf>
    <xf numFmtId="44" fontId="8" fillId="0" borderId="0" xfId="6" applyFont="1" applyFill="1" applyBorder="1" applyProtection="1"/>
    <xf numFmtId="165" fontId="8" fillId="0" borderId="0" xfId="0" applyNumberFormat="1" applyFont="1" applyFill="1" applyBorder="1" applyAlignment="1" applyProtection="1">
      <alignment horizontal="center"/>
    </xf>
    <xf numFmtId="43" fontId="12" fillId="2" borderId="67" xfId="1" applyFont="1" applyFill="1" applyBorder="1" applyProtection="1"/>
    <xf numFmtId="165" fontId="12" fillId="2" borderId="69" xfId="2" applyNumberFormat="1" applyFont="1" applyFill="1" applyBorder="1" applyProtection="1"/>
    <xf numFmtId="44" fontId="12" fillId="2" borderId="68" xfId="0" applyNumberFormat="1" applyFont="1" applyFill="1" applyBorder="1" applyProtection="1"/>
    <xf numFmtId="43" fontId="12" fillId="2" borderId="45" xfId="1" applyFont="1" applyFill="1" applyBorder="1" applyProtection="1"/>
    <xf numFmtId="165" fontId="12" fillId="2" borderId="46" xfId="2" applyNumberFormat="1" applyFont="1" applyFill="1" applyBorder="1" applyProtection="1"/>
    <xf numFmtId="44" fontId="12" fillId="2" borderId="46" xfId="6" applyFont="1" applyFill="1" applyBorder="1" applyProtection="1"/>
    <xf numFmtId="44" fontId="12" fillId="2" borderId="69" xfId="6" applyFont="1" applyFill="1" applyBorder="1" applyAlignment="1" applyProtection="1"/>
    <xf numFmtId="44" fontId="12" fillId="2" borderId="61" xfId="6" applyFont="1" applyFill="1" applyBorder="1" applyAlignment="1" applyProtection="1">
      <alignment horizontal="center"/>
    </xf>
    <xf numFmtId="0" fontId="18" fillId="0" borderId="0" xfId="0" applyFont="1" applyProtection="1"/>
    <xf numFmtId="14" fontId="10" fillId="0" borderId="0" xfId="0" applyNumberFormat="1" applyFont="1" applyFill="1" applyBorder="1" applyAlignment="1" applyProtection="1">
      <alignment horizontal="left"/>
    </xf>
    <xf numFmtId="0" fontId="9" fillId="0" borderId="0" xfId="7"/>
    <xf numFmtId="14" fontId="10" fillId="0" borderId="0" xfId="0" applyNumberFormat="1" applyFont="1" applyFill="1" applyBorder="1" applyAlignment="1" applyProtection="1">
      <alignment horizontal="left"/>
    </xf>
    <xf numFmtId="14" fontId="12" fillId="0" borderId="64" xfId="0" applyNumberFormat="1" applyFont="1" applyFill="1" applyBorder="1" applyAlignment="1" applyProtection="1">
      <alignment horizontal="left" wrapText="1"/>
    </xf>
    <xf numFmtId="14" fontId="12" fillId="0" borderId="65" xfId="0" applyNumberFormat="1" applyFont="1" applyFill="1" applyBorder="1" applyAlignment="1" applyProtection="1">
      <alignment horizontal="left" wrapText="1"/>
    </xf>
    <xf numFmtId="14" fontId="12" fillId="0" borderId="66" xfId="0" applyNumberFormat="1" applyFont="1" applyFill="1" applyBorder="1" applyAlignment="1" applyProtection="1">
      <alignment horizontal="left" wrapText="1"/>
    </xf>
    <xf numFmtId="14" fontId="11" fillId="0" borderId="0" xfId="7" applyNumberFormat="1" applyFont="1" applyFill="1" applyBorder="1" applyAlignment="1" applyProtection="1">
      <alignment horizontal="left"/>
    </xf>
    <xf numFmtId="14" fontId="9" fillId="0" borderId="0" xfId="7" applyNumberFormat="1" applyFill="1" applyBorder="1" applyAlignment="1" applyProtection="1">
      <alignment horizontal="left"/>
    </xf>
    <xf numFmtId="14" fontId="12" fillId="0" borderId="0" xfId="0" applyNumberFormat="1" applyFont="1" applyFill="1" applyBorder="1" applyAlignment="1" applyProtection="1">
      <alignment horizontal="left" vertical="top" wrapText="1"/>
    </xf>
    <xf numFmtId="0" fontId="8" fillId="7" borderId="44" xfId="0" applyFont="1" applyFill="1" applyBorder="1" applyAlignment="1" applyProtection="1">
      <alignment horizontal="left"/>
    </xf>
    <xf numFmtId="0" fontId="8" fillId="7" borderId="0" xfId="0" applyFont="1" applyFill="1" applyBorder="1" applyAlignment="1" applyProtection="1">
      <alignment horizontal="left"/>
    </xf>
    <xf numFmtId="44" fontId="12" fillId="2" borderId="67" xfId="6" applyFont="1" applyFill="1" applyBorder="1" applyAlignment="1" applyProtection="1">
      <alignment horizontal="right"/>
    </xf>
    <xf numFmtId="44" fontId="12" fillId="2" borderId="69" xfId="6" applyFont="1" applyFill="1" applyBorder="1" applyAlignment="1" applyProtection="1">
      <alignment horizontal="right"/>
    </xf>
    <xf numFmtId="44" fontId="12" fillId="2" borderId="45" xfId="6" applyFont="1" applyFill="1" applyBorder="1" applyAlignment="1" applyProtection="1">
      <alignment horizontal="right"/>
    </xf>
    <xf numFmtId="44" fontId="12" fillId="2" borderId="46" xfId="6" applyFont="1" applyFill="1" applyBorder="1" applyAlignment="1" applyProtection="1">
      <alignment horizontal="right"/>
    </xf>
    <xf numFmtId="9" fontId="14" fillId="2" borderId="55" xfId="2" applyFont="1" applyFill="1" applyBorder="1" applyAlignment="1" applyProtection="1">
      <alignment horizontal="right"/>
    </xf>
    <xf numFmtId="9" fontId="14" fillId="2" borderId="56" xfId="2" applyFont="1" applyFill="1" applyBorder="1" applyAlignment="1" applyProtection="1">
      <alignment horizontal="right"/>
    </xf>
    <xf numFmtId="9" fontId="14" fillId="2" borderId="41" xfId="2" applyFont="1" applyFill="1" applyBorder="1" applyAlignment="1" applyProtection="1">
      <alignment horizontal="right"/>
    </xf>
    <xf numFmtId="14" fontId="12" fillId="0" borderId="62" xfId="0" applyNumberFormat="1" applyFont="1" applyFill="1" applyBorder="1" applyAlignment="1" applyProtection="1">
      <alignment horizontal="left"/>
    </xf>
    <xf numFmtId="14" fontId="12" fillId="0" borderId="63" xfId="0" applyNumberFormat="1" applyFont="1" applyFill="1" applyBorder="1" applyAlignment="1" applyProtection="1">
      <alignment horizontal="left"/>
    </xf>
    <xf numFmtId="14" fontId="12" fillId="0" borderId="42" xfId="0" applyNumberFormat="1" applyFont="1" applyFill="1" applyBorder="1" applyAlignment="1" applyProtection="1">
      <alignment horizontal="left"/>
    </xf>
    <xf numFmtId="43" fontId="15" fillId="7" borderId="28" xfId="1" applyFont="1" applyFill="1" applyBorder="1" applyAlignment="1" applyProtection="1">
      <alignment horizontal="left"/>
    </xf>
    <xf numFmtId="43" fontId="15" fillId="7" borderId="29" xfId="1" applyFont="1" applyFill="1" applyBorder="1" applyAlignment="1" applyProtection="1">
      <alignment horizontal="left"/>
    </xf>
    <xf numFmtId="43" fontId="15" fillId="7" borderId="30" xfId="1" applyFont="1" applyFill="1" applyBorder="1" applyAlignment="1" applyProtection="1">
      <alignment horizontal="left"/>
    </xf>
    <xf numFmtId="14" fontId="12" fillId="0" borderId="37" xfId="0" applyNumberFormat="1" applyFont="1" applyFill="1" applyBorder="1" applyAlignment="1" applyProtection="1">
      <alignment horizontal="left" wrapText="1"/>
    </xf>
    <xf numFmtId="14" fontId="12" fillId="0" borderId="38" xfId="0" applyNumberFormat="1" applyFont="1" applyFill="1" applyBorder="1" applyAlignment="1" applyProtection="1">
      <alignment horizontal="left" wrapText="1"/>
    </xf>
    <xf numFmtId="14" fontId="12" fillId="0" borderId="39" xfId="0" applyNumberFormat="1" applyFont="1" applyFill="1" applyBorder="1" applyAlignment="1" applyProtection="1">
      <alignment horizontal="left" wrapText="1"/>
    </xf>
    <xf numFmtId="43" fontId="14" fillId="0" borderId="44" xfId="1" applyFont="1" applyFill="1" applyBorder="1" applyAlignment="1" applyProtection="1">
      <alignment horizontal="right"/>
    </xf>
    <xf numFmtId="43" fontId="14" fillId="0" borderId="0" xfId="1" applyFont="1" applyFill="1" applyBorder="1" applyAlignment="1" applyProtection="1">
      <alignment horizontal="right"/>
    </xf>
    <xf numFmtId="43" fontId="14" fillId="0" borderId="49" xfId="1" applyFont="1" applyFill="1" applyBorder="1" applyAlignment="1" applyProtection="1">
      <alignment horizontal="right"/>
    </xf>
    <xf numFmtId="43" fontId="8" fillId="7" borderId="44" xfId="1" applyFont="1" applyFill="1" applyBorder="1" applyAlignment="1" applyProtection="1">
      <alignment horizontal="right"/>
    </xf>
    <xf numFmtId="43" fontId="8" fillId="7" borderId="0" xfId="1" applyFont="1" applyFill="1" applyBorder="1" applyAlignment="1" applyProtection="1">
      <alignment horizontal="right"/>
    </xf>
    <xf numFmtId="43" fontId="8" fillId="7" borderId="49" xfId="1" applyFont="1" applyFill="1" applyBorder="1" applyAlignment="1" applyProtection="1">
      <alignment horizontal="right"/>
    </xf>
    <xf numFmtId="43" fontId="14" fillId="0" borderId="34" xfId="1" applyFont="1" applyFill="1" applyBorder="1" applyAlignment="1" applyProtection="1">
      <alignment horizontal="right"/>
    </xf>
    <xf numFmtId="43" fontId="14" fillId="0" borderId="35" xfId="1" applyFont="1" applyFill="1" applyBorder="1" applyAlignment="1" applyProtection="1">
      <alignment horizontal="right"/>
    </xf>
    <xf numFmtId="43" fontId="14" fillId="0" borderId="36" xfId="1" applyFont="1" applyFill="1" applyBorder="1" applyAlignment="1" applyProtection="1">
      <alignment horizontal="right"/>
    </xf>
    <xf numFmtId="43" fontId="14" fillId="0" borderId="45" xfId="1" applyFont="1" applyFill="1" applyBorder="1" applyAlignment="1" applyProtection="1">
      <alignment horizontal="right"/>
    </xf>
    <xf numFmtId="43" fontId="14" fillId="0" borderId="46" xfId="1" applyFont="1" applyFill="1" applyBorder="1" applyAlignment="1" applyProtection="1">
      <alignment horizontal="right"/>
    </xf>
    <xf numFmtId="43" fontId="14" fillId="0" borderId="61" xfId="1" applyFont="1" applyFill="1" applyBorder="1" applyAlignment="1" applyProtection="1">
      <alignment horizontal="right"/>
    </xf>
    <xf numFmtId="0" fontId="12" fillId="0" borderId="0" xfId="0" applyFont="1" applyAlignment="1" applyProtection="1">
      <alignment horizontal="left" vertical="top" wrapText="1"/>
    </xf>
    <xf numFmtId="14" fontId="2" fillId="2" borderId="11" xfId="0" applyNumberFormat="1" applyFont="1" applyFill="1" applyBorder="1" applyAlignment="1" applyProtection="1">
      <alignment horizontal="center"/>
      <protection locked="0"/>
    </xf>
    <xf numFmtId="14" fontId="2" fillId="2" borderId="21" xfId="0" applyNumberFormat="1" applyFont="1" applyFill="1" applyBorder="1" applyAlignment="1" applyProtection="1">
      <alignment horizontal="center"/>
      <protection locked="0"/>
    </xf>
    <xf numFmtId="14" fontId="2" fillId="2" borderId="12" xfId="0" applyNumberFormat="1" applyFont="1" applyFill="1" applyBorder="1" applyAlignment="1" applyProtection="1">
      <alignment horizontal="center"/>
      <protection locked="0"/>
    </xf>
    <xf numFmtId="14" fontId="2" fillId="2" borderId="11" xfId="0" applyNumberFormat="1" applyFont="1" applyFill="1" applyBorder="1" applyAlignment="1" applyProtection="1">
      <alignment horizontal="left"/>
      <protection locked="0"/>
    </xf>
    <xf numFmtId="14" fontId="2" fillId="2" borderId="12" xfId="0" applyNumberFormat="1" applyFont="1" applyFill="1" applyBorder="1" applyAlignment="1" applyProtection="1">
      <alignment horizontal="left"/>
      <protection locked="0"/>
    </xf>
    <xf numFmtId="14" fontId="2" fillId="2" borderId="7" xfId="0" applyNumberFormat="1" applyFont="1" applyFill="1" applyBorder="1" applyAlignment="1" applyProtection="1">
      <alignment horizontal="left"/>
      <protection locked="0"/>
    </xf>
    <xf numFmtId="14" fontId="2" fillId="2" borderId="8" xfId="0" applyNumberFormat="1" applyFont="1" applyFill="1" applyBorder="1" applyAlignment="1" applyProtection="1">
      <alignment horizontal="left"/>
      <protection locked="0"/>
    </xf>
  </cellXfs>
  <cellStyles count="8">
    <cellStyle name="Comma" xfId="1" builtinId="3"/>
    <cellStyle name="Comma 2" xfId="5"/>
    <cellStyle name="Currency" xfId="6" builtinId="4"/>
    <cellStyle name="Hyperlink" xfId="7" builtinId="8"/>
    <cellStyle name="Normal" xfId="0" builtinId="0"/>
    <cellStyle name="Normal 2" xfId="3"/>
    <cellStyle name="Normal 3" xfId="4"/>
    <cellStyle name="Percent" xfId="2" builtinId="5"/>
  </cellStyles>
  <dxfs count="24">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color theme="0"/>
      </font>
      <fill>
        <patternFill>
          <bgColor rgb="FFFF0000"/>
        </patternFill>
      </fill>
    </dxf>
    <dxf>
      <font>
        <color rgb="FF0000CC"/>
      </font>
      <fill>
        <patternFill>
          <bgColor rgb="FFB5CEED"/>
        </patternFill>
      </fill>
    </dxf>
    <dxf>
      <font>
        <b/>
        <i val="0"/>
      </font>
      <fill>
        <patternFill>
          <bgColor rgb="FFFFB1B1"/>
        </patternFill>
      </fill>
      <border>
        <left style="thin">
          <color rgb="FFFF0000"/>
        </left>
        <right style="thin">
          <color rgb="FFFF0000"/>
        </right>
        <top style="thin">
          <color rgb="FFFF0000"/>
        </top>
        <bottom style="thin">
          <color rgb="FFFF0000"/>
        </bottom>
      </border>
    </dxf>
    <dxf>
      <font>
        <b/>
        <i val="0"/>
      </font>
      <fill>
        <patternFill>
          <bgColor rgb="FFFFABAB"/>
        </patternFill>
      </fill>
      <border>
        <left style="thin">
          <color rgb="FFFF0000"/>
        </left>
        <right style="thin">
          <color rgb="FFFF0000"/>
        </right>
        <top style="thin">
          <color rgb="FFFF0000"/>
        </top>
        <bottom style="thin">
          <color rgb="FFFF0000"/>
        </bottom>
      </border>
    </dxf>
    <dxf>
      <font>
        <b/>
        <i val="0"/>
      </font>
      <fill>
        <patternFill>
          <bgColor rgb="FFFFB1B1"/>
        </patternFill>
      </fill>
      <border>
        <left style="thin">
          <color rgb="FFFF0000"/>
        </left>
        <right style="thin">
          <color rgb="FFFF0000"/>
        </right>
        <top style="thin">
          <color rgb="FFFF0000"/>
        </top>
        <bottom style="thin">
          <color rgb="FFFF0000"/>
        </bottom>
      </border>
    </dxf>
    <dxf>
      <font>
        <b/>
        <i val="0"/>
      </font>
      <fill>
        <patternFill>
          <bgColor rgb="FFFFABAB"/>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0000CC"/>
      <color rgb="FFB5CEED"/>
      <color rgb="FF9797FF"/>
      <color rgb="FFE7EFF9"/>
      <color rgb="FFDAE7F6"/>
      <color rgb="FFFFB1B1"/>
      <color rgb="FFFFABAB"/>
      <color rgb="FFFFFFAB"/>
      <color rgb="FF5690D6"/>
      <color rgb="FF5E9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hr.ufl.edu/benefits/health-insurance/fringe-benefits-pool/" TargetMode="External"/><Relationship Id="rId1" Type="http://schemas.openxmlformats.org/officeDocument/2006/relationships/hyperlink" Target="https://catalog.ufl.edu/ugrad/current/Pages/dates-and-deadlin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showRowColHeaders="0" tabSelected="1" zoomScaleNormal="100" workbookViewId="0">
      <selection activeCell="B1" sqref="B1:E1"/>
    </sheetView>
  </sheetViews>
  <sheetFormatPr defaultRowHeight="15" x14ac:dyDescent="0.25"/>
  <cols>
    <col min="1" max="1" width="4.85546875" style="48" customWidth="1"/>
    <col min="2" max="2" width="21.7109375" style="49" customWidth="1"/>
    <col min="3" max="4" width="16.28515625" style="49" customWidth="1"/>
    <col min="5" max="5" width="9.7109375" style="49" customWidth="1"/>
    <col min="6" max="6" width="23.140625" style="49" customWidth="1"/>
    <col min="7" max="8" width="16.28515625" style="49" customWidth="1"/>
    <col min="9" max="9" width="27" style="49" customWidth="1"/>
    <col min="10" max="10" width="9.5703125" style="49" bestFit="1" customWidth="1"/>
    <col min="11" max="11" width="11.5703125" style="49" bestFit="1" customWidth="1"/>
    <col min="12" max="12" width="10.5703125" style="49" bestFit="1" customWidth="1"/>
    <col min="13" max="14" width="9.140625" style="49"/>
    <col min="15" max="16384" width="9.140625" style="50"/>
  </cols>
  <sheetData>
    <row r="1" spans="1:9" ht="18.75" x14ac:dyDescent="0.3">
      <c r="B1" s="126" t="s">
        <v>63</v>
      </c>
      <c r="C1" s="126"/>
      <c r="D1" s="126"/>
      <c r="E1" s="126"/>
    </row>
    <row r="2" spans="1:9" ht="18.75" x14ac:dyDescent="0.3">
      <c r="B2" s="51" t="s">
        <v>66</v>
      </c>
      <c r="C2" s="52"/>
      <c r="D2" s="52"/>
      <c r="E2" s="52"/>
    </row>
    <row r="3" spans="1:9" ht="36" customHeight="1" x14ac:dyDescent="0.3">
      <c r="B3" s="132" t="s">
        <v>68</v>
      </c>
      <c r="C3" s="132"/>
      <c r="D3" s="132"/>
      <c r="E3" s="124"/>
    </row>
    <row r="4" spans="1:9" ht="18.75" x14ac:dyDescent="0.3">
      <c r="B4" s="50"/>
      <c r="C4" s="52"/>
      <c r="D4" s="52"/>
      <c r="E4" s="52"/>
      <c r="F4" s="132" t="s">
        <v>70</v>
      </c>
      <c r="G4" s="132"/>
      <c r="H4" s="132"/>
      <c r="I4" s="132"/>
    </row>
    <row r="5" spans="1:9" ht="15" customHeight="1" x14ac:dyDescent="0.25">
      <c r="A5" s="49"/>
      <c r="B5" s="51" t="s">
        <v>35</v>
      </c>
      <c r="D5" s="53"/>
      <c r="E5" s="50"/>
      <c r="F5" s="132"/>
      <c r="G5" s="132"/>
      <c r="H5" s="132"/>
      <c r="I5" s="132"/>
    </row>
    <row r="6" spans="1:9" x14ac:dyDescent="0.25">
      <c r="A6" s="49"/>
      <c r="B6" s="51"/>
      <c r="F6" s="132"/>
      <c r="G6" s="132"/>
      <c r="H6" s="132"/>
      <c r="I6" s="132"/>
    </row>
    <row r="7" spans="1:9" x14ac:dyDescent="0.25">
      <c r="A7" s="49"/>
      <c r="B7" s="51"/>
    </row>
    <row r="8" spans="1:9" ht="33.75" customHeight="1" thickBot="1" x14ac:dyDescent="0.3">
      <c r="B8" s="127" t="s">
        <v>60</v>
      </c>
      <c r="C8" s="128"/>
      <c r="D8" s="129"/>
      <c r="F8" s="127" t="s">
        <v>61</v>
      </c>
      <c r="G8" s="128"/>
      <c r="H8" s="129"/>
    </row>
    <row r="9" spans="1:9" ht="22.5" thickTop="1" thickBot="1" x14ac:dyDescent="0.4">
      <c r="B9" s="54" t="s">
        <v>62</v>
      </c>
      <c r="C9" s="55"/>
      <c r="D9" s="56"/>
      <c r="F9" s="54" t="s">
        <v>36</v>
      </c>
      <c r="G9" s="55"/>
      <c r="H9" s="56"/>
    </row>
    <row r="10" spans="1:9" ht="15.75" thickTop="1" x14ac:dyDescent="0.25">
      <c r="B10" s="57" t="s">
        <v>30</v>
      </c>
      <c r="C10" s="58"/>
      <c r="D10" s="59"/>
      <c r="E10" s="60"/>
      <c r="F10" s="57" t="s">
        <v>31</v>
      </c>
      <c r="G10" s="61"/>
      <c r="H10" s="59"/>
    </row>
    <row r="11" spans="1:9" x14ac:dyDescent="0.25">
      <c r="B11" s="62" t="s">
        <v>21</v>
      </c>
      <c r="C11" s="63"/>
      <c r="D11" s="64">
        <f t="shared" ref="D11:D19" si="0">$D$5*C11</f>
        <v>0</v>
      </c>
      <c r="E11" s="65"/>
      <c r="F11" s="62" t="s">
        <v>21</v>
      </c>
      <c r="G11" s="66" t="str">
        <f t="shared" ref="G11:G19" si="1">IFERROR(H11/$D$5, "-")</f>
        <v>-</v>
      </c>
      <c r="H11" s="67">
        <v>0</v>
      </c>
    </row>
    <row r="12" spans="1:9" x14ac:dyDescent="0.25">
      <c r="B12" s="62" t="s">
        <v>22</v>
      </c>
      <c r="C12" s="63"/>
      <c r="D12" s="64">
        <f t="shared" si="0"/>
        <v>0</v>
      </c>
      <c r="E12" s="65"/>
      <c r="F12" s="62" t="s">
        <v>22</v>
      </c>
      <c r="G12" s="66" t="str">
        <f t="shared" si="1"/>
        <v>-</v>
      </c>
      <c r="H12" s="67">
        <v>0</v>
      </c>
    </row>
    <row r="13" spans="1:9" x14ac:dyDescent="0.25">
      <c r="B13" s="62" t="s">
        <v>23</v>
      </c>
      <c r="C13" s="63"/>
      <c r="D13" s="64">
        <f t="shared" si="0"/>
        <v>0</v>
      </c>
      <c r="E13" s="65"/>
      <c r="F13" s="62" t="s">
        <v>23</v>
      </c>
      <c r="G13" s="66" t="str">
        <f t="shared" si="1"/>
        <v>-</v>
      </c>
      <c r="H13" s="67">
        <v>0</v>
      </c>
    </row>
    <row r="14" spans="1:9" x14ac:dyDescent="0.25">
      <c r="B14" s="62" t="s">
        <v>24</v>
      </c>
      <c r="C14" s="63"/>
      <c r="D14" s="64">
        <f t="shared" si="0"/>
        <v>0</v>
      </c>
      <c r="E14" s="65"/>
      <c r="F14" s="62" t="s">
        <v>24</v>
      </c>
      <c r="G14" s="66" t="str">
        <f t="shared" si="1"/>
        <v>-</v>
      </c>
      <c r="H14" s="67">
        <v>0</v>
      </c>
    </row>
    <row r="15" spans="1:9" x14ac:dyDescent="0.25">
      <c r="B15" s="62" t="s">
        <v>25</v>
      </c>
      <c r="C15" s="63"/>
      <c r="D15" s="64">
        <f t="shared" si="0"/>
        <v>0</v>
      </c>
      <c r="E15" s="65"/>
      <c r="F15" s="62" t="s">
        <v>25</v>
      </c>
      <c r="G15" s="66" t="str">
        <f t="shared" si="1"/>
        <v>-</v>
      </c>
      <c r="H15" s="67">
        <v>0</v>
      </c>
    </row>
    <row r="16" spans="1:9" x14ac:dyDescent="0.25">
      <c r="B16" s="62" t="s">
        <v>26</v>
      </c>
      <c r="C16" s="63"/>
      <c r="D16" s="64">
        <f t="shared" si="0"/>
        <v>0</v>
      </c>
      <c r="E16" s="65"/>
      <c r="F16" s="62" t="s">
        <v>26</v>
      </c>
      <c r="G16" s="66" t="str">
        <f t="shared" si="1"/>
        <v>-</v>
      </c>
      <c r="H16" s="67">
        <v>0</v>
      </c>
    </row>
    <row r="17" spans="1:14" x14ac:dyDescent="0.25">
      <c r="B17" s="62" t="s">
        <v>27</v>
      </c>
      <c r="C17" s="63"/>
      <c r="D17" s="64">
        <f t="shared" si="0"/>
        <v>0</v>
      </c>
      <c r="E17" s="65"/>
      <c r="F17" s="62" t="s">
        <v>27</v>
      </c>
      <c r="G17" s="66" t="str">
        <f t="shared" si="1"/>
        <v>-</v>
      </c>
      <c r="H17" s="67">
        <v>0</v>
      </c>
    </row>
    <row r="18" spans="1:14" x14ac:dyDescent="0.25">
      <c r="B18" s="62" t="s">
        <v>28</v>
      </c>
      <c r="C18" s="63"/>
      <c r="D18" s="64">
        <f t="shared" si="0"/>
        <v>0</v>
      </c>
      <c r="E18" s="65"/>
      <c r="F18" s="62" t="s">
        <v>28</v>
      </c>
      <c r="G18" s="66" t="str">
        <f t="shared" si="1"/>
        <v>-</v>
      </c>
      <c r="H18" s="67">
        <v>0</v>
      </c>
    </row>
    <row r="19" spans="1:14" ht="15.75" thickBot="1" x14ac:dyDescent="0.3">
      <c r="B19" s="62" t="s">
        <v>29</v>
      </c>
      <c r="C19" s="63"/>
      <c r="D19" s="64">
        <f t="shared" si="0"/>
        <v>0</v>
      </c>
      <c r="E19" s="65"/>
      <c r="F19" s="62" t="s">
        <v>29</v>
      </c>
      <c r="G19" s="66" t="str">
        <f t="shared" si="1"/>
        <v>-</v>
      </c>
      <c r="H19" s="67">
        <v>0</v>
      </c>
    </row>
    <row r="20" spans="1:14" ht="15.75" thickBot="1" x14ac:dyDescent="0.3">
      <c r="B20" s="68" t="s">
        <v>32</v>
      </c>
      <c r="C20" s="69">
        <f>SUM(C11:C19)</f>
        <v>0</v>
      </c>
      <c r="D20" s="47">
        <f>SUM(D11:D19)</f>
        <v>0</v>
      </c>
      <c r="E20" s="45"/>
      <c r="F20" s="68" t="s">
        <v>32</v>
      </c>
      <c r="G20" s="69">
        <f>SUM(G11:G19)</f>
        <v>0</v>
      </c>
      <c r="H20" s="47">
        <f>SUM(H11:H19)</f>
        <v>0</v>
      </c>
    </row>
    <row r="21" spans="1:14" s="73" customFormat="1" ht="15.75" thickTop="1" x14ac:dyDescent="0.25">
      <c r="A21" s="70"/>
      <c r="B21" s="71"/>
      <c r="C21" s="71"/>
      <c r="D21" s="71"/>
      <c r="E21" s="45"/>
      <c r="F21" s="71"/>
      <c r="G21" s="71"/>
      <c r="H21" s="71"/>
      <c r="I21" s="72"/>
      <c r="J21" s="72"/>
      <c r="K21" s="72"/>
      <c r="L21" s="72"/>
      <c r="M21" s="72"/>
      <c r="N21" s="72"/>
    </row>
    <row r="22" spans="1:14" x14ac:dyDescent="0.25">
      <c r="B22" s="74" t="s">
        <v>33</v>
      </c>
      <c r="C22" s="75">
        <f>1-C20</f>
        <v>1</v>
      </c>
      <c r="D22" s="76">
        <f>D5-D20</f>
        <v>0</v>
      </c>
      <c r="E22" s="77"/>
      <c r="F22" s="74" t="s">
        <v>33</v>
      </c>
      <c r="G22" s="75">
        <f>1-G20</f>
        <v>1</v>
      </c>
      <c r="H22" s="76">
        <f>$D$5-H20</f>
        <v>0</v>
      </c>
    </row>
    <row r="23" spans="1:14" x14ac:dyDescent="0.25">
      <c r="A23" s="78"/>
    </row>
    <row r="25" spans="1:14" x14ac:dyDescent="0.25">
      <c r="B25" s="50"/>
      <c r="D25" s="50"/>
      <c r="E25" s="50"/>
      <c r="I25" s="50"/>
      <c r="J25" s="50"/>
      <c r="K25" s="50"/>
      <c r="L25" s="50"/>
      <c r="M25" s="50"/>
      <c r="N25" s="50"/>
    </row>
    <row r="26" spans="1:14" x14ac:dyDescent="0.25">
      <c r="B26" s="50"/>
      <c r="D26" s="50"/>
      <c r="E26" s="50"/>
      <c r="I26" s="50"/>
      <c r="J26" s="50"/>
      <c r="K26" s="50"/>
      <c r="L26" s="50"/>
      <c r="M26" s="50"/>
      <c r="N26" s="50"/>
    </row>
    <row r="27" spans="1:14" x14ac:dyDescent="0.25">
      <c r="B27" s="48"/>
      <c r="D27" s="50"/>
      <c r="E27" s="50"/>
      <c r="H27" s="50"/>
      <c r="I27" s="50"/>
      <c r="J27" s="50"/>
      <c r="K27" s="50"/>
      <c r="L27" s="50"/>
      <c r="M27" s="50"/>
      <c r="N27" s="50"/>
    </row>
    <row r="28" spans="1:14" ht="15.75" x14ac:dyDescent="0.25">
      <c r="A28" s="79"/>
      <c r="B28" s="80" t="s">
        <v>34</v>
      </c>
      <c r="D28" s="50"/>
      <c r="E28" s="50"/>
      <c r="M28" s="50"/>
      <c r="N28" s="50"/>
    </row>
    <row r="29" spans="1:14" ht="15.75" x14ac:dyDescent="0.25">
      <c r="A29" s="79"/>
      <c r="B29" s="130" t="s">
        <v>67</v>
      </c>
      <c r="C29" s="130"/>
      <c r="D29" s="50"/>
      <c r="E29" s="50"/>
      <c r="M29" s="50"/>
      <c r="N29" s="50"/>
    </row>
    <row r="30" spans="1:14" x14ac:dyDescent="0.25">
      <c r="A30" s="50"/>
      <c r="B30" s="131" t="s">
        <v>16</v>
      </c>
      <c r="C30" s="131"/>
    </row>
    <row r="31" spans="1:14" x14ac:dyDescent="0.25">
      <c r="A31" s="50"/>
      <c r="B31" s="125" t="s">
        <v>17</v>
      </c>
      <c r="C31" s="125"/>
    </row>
    <row r="32" spans="1:14" ht="15.75" x14ac:dyDescent="0.25">
      <c r="A32" s="50"/>
      <c r="B32" s="123"/>
      <c r="C32" s="123"/>
      <c r="D32" s="50"/>
      <c r="E32" s="50"/>
    </row>
    <row r="33" spans="1:5" ht="15.75" x14ac:dyDescent="0.25">
      <c r="A33" s="50"/>
      <c r="B33" s="123"/>
      <c r="C33" s="123"/>
      <c r="D33" s="50"/>
      <c r="E33" s="50"/>
    </row>
    <row r="34" spans="1:5" x14ac:dyDescent="0.25">
      <c r="A34" s="50"/>
      <c r="B34" s="50"/>
      <c r="C34" s="50"/>
      <c r="D34" s="50"/>
      <c r="E34" s="50"/>
    </row>
    <row r="35" spans="1:5" x14ac:dyDescent="0.25">
      <c r="A35" s="50"/>
      <c r="B35" s="50"/>
      <c r="C35" s="50"/>
    </row>
    <row r="36" spans="1:5" x14ac:dyDescent="0.25">
      <c r="A36" s="50"/>
      <c r="B36" s="50"/>
      <c r="C36" s="50"/>
    </row>
    <row r="37" spans="1:5" x14ac:dyDescent="0.25">
      <c r="A37" s="50"/>
    </row>
    <row r="38" spans="1:5" x14ac:dyDescent="0.25">
      <c r="A38" s="50"/>
    </row>
    <row r="39" spans="1:5" x14ac:dyDescent="0.25">
      <c r="A39" s="50"/>
    </row>
    <row r="40" spans="1:5" x14ac:dyDescent="0.25">
      <c r="A40" s="50"/>
    </row>
    <row r="41" spans="1:5" x14ac:dyDescent="0.25">
      <c r="A41" s="50"/>
    </row>
    <row r="42" spans="1:5" x14ac:dyDescent="0.25">
      <c r="A42" s="50"/>
    </row>
    <row r="45" spans="1:5" x14ac:dyDescent="0.25">
      <c r="A45" s="50"/>
    </row>
    <row r="46" spans="1:5" x14ac:dyDescent="0.25">
      <c r="A46" s="50"/>
    </row>
    <row r="47" spans="1:5" x14ac:dyDescent="0.25">
      <c r="A47" s="50"/>
    </row>
    <row r="48" spans="1:5" x14ac:dyDescent="0.25">
      <c r="A48" s="50"/>
    </row>
    <row r="49" spans="1:1" x14ac:dyDescent="0.25">
      <c r="A49" s="50"/>
    </row>
    <row r="50" spans="1:1" x14ac:dyDescent="0.25">
      <c r="A50" s="50"/>
    </row>
    <row r="51" spans="1:1" x14ac:dyDescent="0.25">
      <c r="A51" s="50"/>
    </row>
  </sheetData>
  <sheetProtection sheet="1" objects="1" scenarios="1"/>
  <protectedRanges>
    <protectedRange sqref="C11:C19 D5 H11:H19" name="Range1"/>
  </protectedRanges>
  <mergeCells count="8">
    <mergeCell ref="B31:C31"/>
    <mergeCell ref="B1:E1"/>
    <mergeCell ref="B8:D8"/>
    <mergeCell ref="F8:H8"/>
    <mergeCell ref="B29:C29"/>
    <mergeCell ref="B30:C30"/>
    <mergeCell ref="B3:D3"/>
    <mergeCell ref="F4:I6"/>
  </mergeCells>
  <conditionalFormatting sqref="D22:E22">
    <cfRule type="cellIs" dxfId="23" priority="4" operator="lessThan">
      <formula>0</formula>
    </cfRule>
    <cfRule type="cellIs" dxfId="22" priority="5" operator="greaterThan">
      <formula>0</formula>
    </cfRule>
  </conditionalFormatting>
  <conditionalFormatting sqref="H22">
    <cfRule type="cellIs" dxfId="21" priority="2" operator="lessThan">
      <formula>0</formula>
    </cfRule>
    <cfRule type="cellIs" dxfId="20" priority="3" operator="greaterThan">
      <formula>0</formula>
    </cfRule>
  </conditionalFormatting>
  <hyperlinks>
    <hyperlink ref="B30" location="'Fringe Rates'!A1" display="Fringe Rates"/>
    <hyperlink ref="B29" location="'Split Pay Period Calculator'!A1" display="Split Payperiod Distribution Calulcator"/>
    <hyperlink ref="B31:C31" r:id="rId1" display="• Academic Calendar"/>
    <hyperlink ref="B30:C30" r:id="rId2" display="Fringe Rate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showGridLines="0" showRowColHeaders="0" workbookViewId="0"/>
  </sheetViews>
  <sheetFormatPr defaultRowHeight="15" x14ac:dyDescent="0.25"/>
  <cols>
    <col min="1" max="1" width="9.140625" style="50"/>
    <col min="2" max="2" width="17.28515625" style="50" customWidth="1"/>
    <col min="3" max="3" width="11.5703125" style="50" customWidth="1"/>
    <col min="4" max="4" width="14.7109375" style="50" customWidth="1"/>
    <col min="5" max="5" width="12.28515625" style="50" customWidth="1"/>
    <col min="6" max="6" width="13.5703125" style="50" customWidth="1"/>
    <col min="7" max="7" width="9.140625" style="50"/>
    <col min="8" max="8" width="15.28515625" style="50" bestFit="1" customWidth="1"/>
    <col min="9" max="9" width="12.140625" style="50" customWidth="1"/>
    <col min="10" max="10" width="16.85546875" style="50" customWidth="1"/>
    <col min="11" max="11" width="11.7109375" style="50" customWidth="1"/>
    <col min="12" max="12" width="14" style="50" customWidth="1"/>
    <col min="13" max="16384" width="9.140625" style="50"/>
  </cols>
  <sheetData>
    <row r="1" spans="2:13" ht="18.75" x14ac:dyDescent="0.3">
      <c r="B1" s="81" t="s">
        <v>58</v>
      </c>
      <c r="C1" s="82"/>
      <c r="D1" s="78"/>
      <c r="E1" s="49"/>
      <c r="F1" s="49"/>
      <c r="G1" s="49"/>
    </row>
    <row r="2" spans="2:13" x14ac:dyDescent="0.25">
      <c r="B2" s="51" t="s">
        <v>59</v>
      </c>
      <c r="C2" s="82"/>
      <c r="D2" s="78"/>
      <c r="E2" s="49"/>
      <c r="F2" s="49"/>
      <c r="G2" s="49"/>
    </row>
    <row r="3" spans="2:13" x14ac:dyDescent="0.25">
      <c r="B3" s="51" t="s">
        <v>69</v>
      </c>
      <c r="C3" s="82"/>
      <c r="D3" s="78"/>
      <c r="E3" s="49"/>
      <c r="F3" s="49"/>
      <c r="G3" s="49"/>
    </row>
    <row r="4" spans="2:13" x14ac:dyDescent="0.25">
      <c r="C4" s="82"/>
      <c r="D4" s="78"/>
      <c r="E4" s="49"/>
      <c r="F4" s="49"/>
      <c r="G4" s="49"/>
    </row>
    <row r="5" spans="2:13" ht="15.75" customHeight="1" thickBot="1" x14ac:dyDescent="0.3">
      <c r="B5" s="142" t="s">
        <v>57</v>
      </c>
      <c r="C5" s="143"/>
      <c r="D5" s="143"/>
      <c r="E5" s="143"/>
      <c r="F5" s="144"/>
      <c r="G5" s="49"/>
      <c r="H5" s="163" t="s">
        <v>70</v>
      </c>
      <c r="I5" s="163"/>
      <c r="J5" s="163"/>
      <c r="K5" s="163"/>
      <c r="L5" s="163"/>
      <c r="M5" s="163"/>
    </row>
    <row r="6" spans="2:13" ht="15.75" thickBot="1" x14ac:dyDescent="0.3">
      <c r="B6" s="157" t="s">
        <v>37</v>
      </c>
      <c r="C6" s="158"/>
      <c r="D6" s="158"/>
      <c r="E6" s="159"/>
      <c r="F6" s="83"/>
      <c r="G6" s="49"/>
      <c r="H6" s="163"/>
      <c r="I6" s="163"/>
      <c r="J6" s="163"/>
      <c r="K6" s="163"/>
      <c r="L6" s="163"/>
      <c r="M6" s="163"/>
    </row>
    <row r="7" spans="2:13" x14ac:dyDescent="0.25">
      <c r="B7" s="151" t="s">
        <v>38</v>
      </c>
      <c r="C7" s="152"/>
      <c r="D7" s="152"/>
      <c r="E7" s="153"/>
      <c r="F7" s="84"/>
      <c r="G7" s="49"/>
      <c r="H7" s="163"/>
      <c r="I7" s="163"/>
      <c r="J7" s="163"/>
      <c r="K7" s="163"/>
      <c r="L7" s="163"/>
      <c r="M7" s="163"/>
    </row>
    <row r="8" spans="2:13" x14ac:dyDescent="0.25">
      <c r="B8" s="154" t="s">
        <v>43</v>
      </c>
      <c r="C8" s="155"/>
      <c r="D8" s="155"/>
      <c r="E8" s="156"/>
      <c r="F8" s="85">
        <f>SUM(F6:F7)</f>
        <v>0</v>
      </c>
      <c r="G8" s="49"/>
      <c r="H8" s="163"/>
      <c r="I8" s="163"/>
      <c r="J8" s="163"/>
      <c r="K8" s="163"/>
      <c r="L8" s="163"/>
      <c r="M8" s="163"/>
    </row>
    <row r="9" spans="2:13" ht="15.75" thickBot="1" x14ac:dyDescent="0.3">
      <c r="B9" s="160" t="s">
        <v>39</v>
      </c>
      <c r="C9" s="161"/>
      <c r="D9" s="161"/>
      <c r="E9" s="162"/>
      <c r="F9" s="86"/>
      <c r="G9" s="49"/>
      <c r="H9" s="163"/>
      <c r="I9" s="163"/>
      <c r="J9" s="163"/>
      <c r="K9" s="163"/>
      <c r="L9" s="163"/>
      <c r="M9" s="163"/>
    </row>
    <row r="10" spans="2:13" x14ac:dyDescent="0.25">
      <c r="B10" s="87"/>
      <c r="C10" s="87"/>
      <c r="D10" s="87"/>
      <c r="E10" s="87"/>
      <c r="F10" s="88"/>
      <c r="G10" s="49"/>
    </row>
    <row r="11" spans="2:13" x14ac:dyDescent="0.25">
      <c r="B11" s="87"/>
      <c r="C11" s="87"/>
      <c r="D11" s="87"/>
      <c r="E11" s="87"/>
      <c r="F11" s="88"/>
      <c r="G11" s="49"/>
    </row>
    <row r="12" spans="2:13" ht="29.25" customHeight="1" x14ac:dyDescent="0.25">
      <c r="B12" s="148" t="s">
        <v>60</v>
      </c>
      <c r="C12" s="149"/>
      <c r="D12" s="149"/>
      <c r="E12" s="149"/>
      <c r="F12" s="150"/>
      <c r="G12" s="49"/>
      <c r="H12" s="148" t="s">
        <v>61</v>
      </c>
      <c r="I12" s="149"/>
      <c r="J12" s="149"/>
      <c r="K12" s="149"/>
      <c r="L12" s="150"/>
    </row>
    <row r="13" spans="2:13" ht="21.75" thickBot="1" x14ac:dyDescent="0.4">
      <c r="B13" s="145" t="s">
        <v>42</v>
      </c>
      <c r="C13" s="146"/>
      <c r="D13" s="146"/>
      <c r="E13" s="146"/>
      <c r="F13" s="147"/>
      <c r="G13" s="49"/>
      <c r="H13" s="145" t="s">
        <v>41</v>
      </c>
      <c r="I13" s="146"/>
      <c r="J13" s="146"/>
      <c r="K13" s="146"/>
      <c r="L13" s="147"/>
    </row>
    <row r="14" spans="2:13" ht="15.75" thickTop="1" x14ac:dyDescent="0.25">
      <c r="B14" s="89"/>
      <c r="C14" s="105">
        <f>F6</f>
        <v>0</v>
      </c>
      <c r="D14" s="90" t="s">
        <v>40</v>
      </c>
      <c r="E14" s="106">
        <f>F7</f>
        <v>0</v>
      </c>
      <c r="F14" s="91" t="s">
        <v>40</v>
      </c>
      <c r="G14" s="49"/>
      <c r="H14" s="89"/>
      <c r="I14" s="105">
        <f>F6</f>
        <v>0</v>
      </c>
      <c r="J14" s="90" t="s">
        <v>40</v>
      </c>
      <c r="K14" s="106">
        <f>F7</f>
        <v>0</v>
      </c>
      <c r="L14" s="91" t="s">
        <v>40</v>
      </c>
    </row>
    <row r="15" spans="2:13" x14ac:dyDescent="0.25">
      <c r="B15" s="92"/>
      <c r="C15" s="93" t="s">
        <v>45</v>
      </c>
      <c r="D15" s="94"/>
      <c r="E15" s="95" t="s">
        <v>46</v>
      </c>
      <c r="F15" s="96"/>
      <c r="G15" s="49"/>
      <c r="H15" s="92"/>
      <c r="I15" s="139" t="s">
        <v>47</v>
      </c>
      <c r="J15" s="140"/>
      <c r="K15" s="139" t="s">
        <v>47</v>
      </c>
      <c r="L15" s="141"/>
    </row>
    <row r="16" spans="2:13" x14ac:dyDescent="0.25">
      <c r="B16" s="92" t="s">
        <v>48</v>
      </c>
      <c r="C16" s="97"/>
      <c r="D16" s="98" t="str">
        <f>IFERROR($F$9/$F$8*$C$14*C16,"-")</f>
        <v>-</v>
      </c>
      <c r="E16" s="63"/>
      <c r="F16" s="98" t="str">
        <f t="shared" ref="F16:F24" si="0">IFERROR($F$9/$F$8*$E$14*E16,"-")</f>
        <v>-</v>
      </c>
      <c r="G16" s="49"/>
      <c r="H16" s="62" t="s">
        <v>48</v>
      </c>
      <c r="I16" s="99" t="str">
        <f>IFERROR(J16*$F$8/$I$14/$F$9, "-")</f>
        <v>-</v>
      </c>
      <c r="J16" s="100"/>
      <c r="K16" s="99" t="str">
        <f>IFERROR(L16*$F$8/$K$14/$F$9,"-")</f>
        <v>-</v>
      </c>
      <c r="L16" s="67"/>
    </row>
    <row r="17" spans="2:12" x14ac:dyDescent="0.25">
      <c r="B17" s="92" t="s">
        <v>49</v>
      </c>
      <c r="C17" s="97"/>
      <c r="D17" s="98" t="str">
        <f t="shared" ref="D17:D24" si="1">IFERROR($F$9/$F$8*$C$14*C17,"-")</f>
        <v>-</v>
      </c>
      <c r="E17" s="63"/>
      <c r="F17" s="98" t="str">
        <f t="shared" si="0"/>
        <v>-</v>
      </c>
      <c r="G17" s="49"/>
      <c r="H17" s="62" t="s">
        <v>49</v>
      </c>
      <c r="I17" s="99" t="str">
        <f t="shared" ref="I17:I24" si="2">IFERROR(J17*$F$8/$I$14/$F$9, "-")</f>
        <v>-</v>
      </c>
      <c r="J17" s="100"/>
      <c r="K17" s="99" t="str">
        <f t="shared" ref="K17:K24" si="3">IFERROR(L17*$F$8/$K$14/$F$9,"-")</f>
        <v>-</v>
      </c>
      <c r="L17" s="67"/>
    </row>
    <row r="18" spans="2:12" x14ac:dyDescent="0.25">
      <c r="B18" s="92" t="s">
        <v>50</v>
      </c>
      <c r="C18" s="97"/>
      <c r="D18" s="98" t="str">
        <f t="shared" si="1"/>
        <v>-</v>
      </c>
      <c r="E18" s="63"/>
      <c r="F18" s="98" t="str">
        <f t="shared" si="0"/>
        <v>-</v>
      </c>
      <c r="G18" s="49"/>
      <c r="H18" s="62" t="s">
        <v>50</v>
      </c>
      <c r="I18" s="99" t="str">
        <f t="shared" si="2"/>
        <v>-</v>
      </c>
      <c r="J18" s="100"/>
      <c r="K18" s="99" t="str">
        <f t="shared" si="3"/>
        <v>-</v>
      </c>
      <c r="L18" s="67"/>
    </row>
    <row r="19" spans="2:12" x14ac:dyDescent="0.25">
      <c r="B19" s="92" t="s">
        <v>51</v>
      </c>
      <c r="C19" s="97"/>
      <c r="D19" s="98" t="str">
        <f t="shared" si="1"/>
        <v>-</v>
      </c>
      <c r="E19" s="63"/>
      <c r="F19" s="98" t="str">
        <f t="shared" si="0"/>
        <v>-</v>
      </c>
      <c r="G19" s="49"/>
      <c r="H19" s="62" t="s">
        <v>51</v>
      </c>
      <c r="I19" s="99" t="str">
        <f t="shared" si="2"/>
        <v>-</v>
      </c>
      <c r="J19" s="100"/>
      <c r="K19" s="99" t="str">
        <f t="shared" si="3"/>
        <v>-</v>
      </c>
      <c r="L19" s="67"/>
    </row>
    <row r="20" spans="2:12" x14ac:dyDescent="0.25">
      <c r="B20" s="92" t="s">
        <v>52</v>
      </c>
      <c r="C20" s="97"/>
      <c r="D20" s="98" t="str">
        <f t="shared" si="1"/>
        <v>-</v>
      </c>
      <c r="E20" s="63"/>
      <c r="F20" s="98" t="str">
        <f t="shared" si="0"/>
        <v>-</v>
      </c>
      <c r="G20" s="49"/>
      <c r="H20" s="62" t="s">
        <v>52</v>
      </c>
      <c r="I20" s="99" t="str">
        <f t="shared" si="2"/>
        <v>-</v>
      </c>
      <c r="J20" s="100"/>
      <c r="K20" s="99" t="str">
        <f t="shared" si="3"/>
        <v>-</v>
      </c>
      <c r="L20" s="67"/>
    </row>
    <row r="21" spans="2:12" x14ac:dyDescent="0.25">
      <c r="B21" s="92" t="s">
        <v>53</v>
      </c>
      <c r="C21" s="97"/>
      <c r="D21" s="98" t="str">
        <f t="shared" si="1"/>
        <v>-</v>
      </c>
      <c r="E21" s="63"/>
      <c r="F21" s="98" t="str">
        <f t="shared" si="0"/>
        <v>-</v>
      </c>
      <c r="G21" s="49"/>
      <c r="H21" s="62" t="s">
        <v>53</v>
      </c>
      <c r="I21" s="99" t="str">
        <f t="shared" si="2"/>
        <v>-</v>
      </c>
      <c r="J21" s="100"/>
      <c r="K21" s="99" t="str">
        <f t="shared" si="3"/>
        <v>-</v>
      </c>
      <c r="L21" s="67"/>
    </row>
    <row r="22" spans="2:12" x14ac:dyDescent="0.25">
      <c r="B22" s="92" t="s">
        <v>54</v>
      </c>
      <c r="C22" s="97"/>
      <c r="D22" s="98" t="str">
        <f t="shared" si="1"/>
        <v>-</v>
      </c>
      <c r="E22" s="63"/>
      <c r="F22" s="98" t="str">
        <f t="shared" si="0"/>
        <v>-</v>
      </c>
      <c r="G22" s="49"/>
      <c r="H22" s="62" t="s">
        <v>54</v>
      </c>
      <c r="I22" s="99" t="str">
        <f t="shared" si="2"/>
        <v>-</v>
      </c>
      <c r="J22" s="100"/>
      <c r="K22" s="99" t="str">
        <f t="shared" si="3"/>
        <v>-</v>
      </c>
      <c r="L22" s="67"/>
    </row>
    <row r="23" spans="2:12" x14ac:dyDescent="0.25">
      <c r="B23" s="92" t="s">
        <v>55</v>
      </c>
      <c r="C23" s="97"/>
      <c r="D23" s="98" t="str">
        <f t="shared" si="1"/>
        <v>-</v>
      </c>
      <c r="E23" s="63"/>
      <c r="F23" s="98" t="str">
        <f t="shared" si="0"/>
        <v>-</v>
      </c>
      <c r="G23" s="49"/>
      <c r="H23" s="62" t="s">
        <v>55</v>
      </c>
      <c r="I23" s="99" t="str">
        <f t="shared" si="2"/>
        <v>-</v>
      </c>
      <c r="J23" s="100"/>
      <c r="K23" s="99" t="str">
        <f t="shared" si="3"/>
        <v>-</v>
      </c>
      <c r="L23" s="67"/>
    </row>
    <row r="24" spans="2:12" ht="15.75" thickBot="1" x14ac:dyDescent="0.3">
      <c r="B24" s="92" t="s">
        <v>56</v>
      </c>
      <c r="C24" s="97"/>
      <c r="D24" s="98" t="str">
        <f t="shared" si="1"/>
        <v>-</v>
      </c>
      <c r="E24" s="63"/>
      <c r="F24" s="98" t="str">
        <f t="shared" si="0"/>
        <v>-</v>
      </c>
      <c r="G24" s="49"/>
      <c r="H24" s="62" t="s">
        <v>56</v>
      </c>
      <c r="I24" s="99" t="str">
        <f t="shared" si="2"/>
        <v>-</v>
      </c>
      <c r="J24" s="100"/>
      <c r="K24" s="99" t="str">
        <f t="shared" si="3"/>
        <v>-</v>
      </c>
      <c r="L24" s="67"/>
    </row>
    <row r="25" spans="2:12" ht="15.75" thickBot="1" x14ac:dyDescent="0.3">
      <c r="B25" s="68" t="s">
        <v>44</v>
      </c>
      <c r="C25" s="101">
        <f>SUM(C16:C24)</f>
        <v>0</v>
      </c>
      <c r="D25" s="108">
        <f>SUM(D16:D24)</f>
        <v>0</v>
      </c>
      <c r="E25" s="102">
        <f>SUM(E16:E24)</f>
        <v>0</v>
      </c>
      <c r="F25" s="107">
        <f>SUM(F16:F24)</f>
        <v>0</v>
      </c>
      <c r="G25" s="49"/>
      <c r="H25" s="68" t="s">
        <v>44</v>
      </c>
      <c r="I25" s="103">
        <f>SUM(I16:I24)</f>
        <v>0</v>
      </c>
      <c r="J25" s="46">
        <f>SUM(J16:J24)</f>
        <v>0</v>
      </c>
      <c r="K25" s="69">
        <f>SUM(K16:K24)</f>
        <v>0</v>
      </c>
      <c r="L25" s="47">
        <f>SUM(L16:L24)</f>
        <v>0</v>
      </c>
    </row>
    <row r="26" spans="2:12" s="73" customFormat="1" ht="15.75" thickTop="1" x14ac:dyDescent="0.25">
      <c r="B26" s="111"/>
      <c r="C26" s="112"/>
      <c r="D26" s="113"/>
      <c r="E26" s="112"/>
      <c r="F26" s="113"/>
      <c r="G26" s="72"/>
      <c r="H26" s="111"/>
      <c r="I26" s="114"/>
      <c r="J26" s="45"/>
      <c r="K26" s="114"/>
      <c r="L26" s="45"/>
    </row>
    <row r="27" spans="2:12" ht="15.75" thickBot="1" x14ac:dyDescent="0.3">
      <c r="B27" s="133" t="s">
        <v>65</v>
      </c>
      <c r="C27" s="134"/>
      <c r="D27" s="134"/>
      <c r="E27" s="134"/>
      <c r="F27" s="134"/>
      <c r="G27" s="78"/>
      <c r="H27" s="133" t="s">
        <v>65</v>
      </c>
      <c r="I27" s="134"/>
      <c r="J27" s="134"/>
      <c r="K27" s="134"/>
      <c r="L27" s="134"/>
    </row>
    <row r="28" spans="2:12" x14ac:dyDescent="0.25">
      <c r="B28" s="115" t="s">
        <v>8</v>
      </c>
      <c r="C28" s="116">
        <f>C25</f>
        <v>0</v>
      </c>
      <c r="D28" s="121">
        <f>D25</f>
        <v>0</v>
      </c>
      <c r="E28" s="116">
        <f>E25</f>
        <v>0</v>
      </c>
      <c r="F28" s="117">
        <f>F25</f>
        <v>0</v>
      </c>
      <c r="H28" s="115" t="s">
        <v>8</v>
      </c>
      <c r="I28" s="116">
        <f>I25</f>
        <v>0</v>
      </c>
      <c r="J28" s="121">
        <f>J25</f>
        <v>0</v>
      </c>
      <c r="K28" s="116">
        <f>K25</f>
        <v>0</v>
      </c>
      <c r="L28" s="117">
        <f>L25</f>
        <v>0</v>
      </c>
    </row>
    <row r="29" spans="2:12" ht="15.75" thickBot="1" x14ac:dyDescent="0.3">
      <c r="B29" s="118" t="s">
        <v>33</v>
      </c>
      <c r="C29" s="119">
        <f>1-C28</f>
        <v>1</v>
      </c>
      <c r="D29" s="120" t="str">
        <f>IFERROR(D28-($F$9/$F$8*C14),"-")</f>
        <v>-</v>
      </c>
      <c r="E29" s="119">
        <f>1-E28</f>
        <v>1</v>
      </c>
      <c r="F29" s="122" t="str">
        <f>IFERROR(F28-(F9/F8*E14),"-")</f>
        <v>-</v>
      </c>
      <c r="H29" s="118" t="s">
        <v>33</v>
      </c>
      <c r="I29" s="119">
        <f>1-I28</f>
        <v>1</v>
      </c>
      <c r="J29" s="120" t="str">
        <f>IFERROR(J28-($F$9/$F$8*I14),"-")</f>
        <v>-</v>
      </c>
      <c r="K29" s="119">
        <f>1-K28</f>
        <v>1</v>
      </c>
      <c r="L29" s="122" t="str">
        <f>IFERROR(L28-(F9/F8*K14),"-")</f>
        <v>-</v>
      </c>
    </row>
    <row r="30" spans="2:12" x14ac:dyDescent="0.25">
      <c r="B30" s="104"/>
      <c r="H30" s="104"/>
    </row>
    <row r="31" spans="2:12" ht="15.75" thickBot="1" x14ac:dyDescent="0.3">
      <c r="B31" s="133" t="s">
        <v>64</v>
      </c>
      <c r="C31" s="134"/>
      <c r="D31" s="134"/>
      <c r="E31" s="134"/>
      <c r="F31" s="134"/>
      <c r="H31" s="133" t="s">
        <v>64</v>
      </c>
      <c r="I31" s="134"/>
      <c r="J31" s="134"/>
      <c r="K31" s="134"/>
      <c r="L31" s="134"/>
    </row>
    <row r="32" spans="2:12" x14ac:dyDescent="0.25">
      <c r="B32" s="135" t="s">
        <v>8</v>
      </c>
      <c r="C32" s="136"/>
      <c r="D32" s="136"/>
      <c r="E32" s="136"/>
      <c r="F32" s="110">
        <f>IFERROR(F25+D25, "-")</f>
        <v>0</v>
      </c>
      <c r="H32" s="135" t="s">
        <v>8</v>
      </c>
      <c r="I32" s="136"/>
      <c r="J32" s="136"/>
      <c r="K32" s="136"/>
      <c r="L32" s="110">
        <f>IFERROR(L25+J25, "-")</f>
        <v>0</v>
      </c>
    </row>
    <row r="33" spans="2:12" ht="15.75" thickBot="1" x14ac:dyDescent="0.3">
      <c r="B33" s="137" t="s">
        <v>33</v>
      </c>
      <c r="C33" s="138"/>
      <c r="D33" s="138"/>
      <c r="E33" s="138"/>
      <c r="F33" s="109">
        <f>IFERROR(F9-F32, "-")</f>
        <v>0</v>
      </c>
      <c r="H33" s="137" t="s">
        <v>33</v>
      </c>
      <c r="I33" s="138"/>
      <c r="J33" s="138"/>
      <c r="K33" s="138"/>
      <c r="L33" s="109">
        <f>IFERROR(F9-L32, "-")</f>
        <v>0</v>
      </c>
    </row>
  </sheetData>
  <sheetProtection sheet="1" objects="1" scenarios="1"/>
  <protectedRanges>
    <protectedRange sqref="F6:F7 F9 C16:C24 E16:E24 J16:J24 L16:L24" name="Range1"/>
  </protectedRanges>
  <mergeCells count="20">
    <mergeCell ref="B5:F5"/>
    <mergeCell ref="B13:F13"/>
    <mergeCell ref="B12:F12"/>
    <mergeCell ref="H12:L12"/>
    <mergeCell ref="B7:E7"/>
    <mergeCell ref="H13:L13"/>
    <mergeCell ref="B8:E8"/>
    <mergeCell ref="B6:E6"/>
    <mergeCell ref="B9:E9"/>
    <mergeCell ref="H5:M9"/>
    <mergeCell ref="B31:F31"/>
    <mergeCell ref="B32:E32"/>
    <mergeCell ref="B33:E33"/>
    <mergeCell ref="I15:J15"/>
    <mergeCell ref="K15:L15"/>
    <mergeCell ref="B27:F27"/>
    <mergeCell ref="H27:L27"/>
    <mergeCell ref="H31:L31"/>
    <mergeCell ref="H32:K32"/>
    <mergeCell ref="H33:K33"/>
  </mergeCells>
  <conditionalFormatting sqref="F33">
    <cfRule type="cellIs" dxfId="19" priority="21" operator="equal">
      <formula>"-"</formula>
    </cfRule>
    <cfRule type="cellIs" dxfId="18" priority="22" operator="notEqual">
      <formula>0</formula>
    </cfRule>
  </conditionalFormatting>
  <conditionalFormatting sqref="E29">
    <cfRule type="cellIs" dxfId="17" priority="15" operator="equal">
      <formula>"-"</formula>
    </cfRule>
    <cfRule type="cellIs" dxfId="16" priority="16" operator="notEqual">
      <formula>0</formula>
    </cfRule>
  </conditionalFormatting>
  <conditionalFormatting sqref="C29">
    <cfRule type="cellIs" dxfId="15" priority="17" operator="equal">
      <formula>"-"</formula>
    </cfRule>
    <cfRule type="cellIs" dxfId="14" priority="18" operator="notEqual">
      <formula>0</formula>
    </cfRule>
  </conditionalFormatting>
  <conditionalFormatting sqref="D29">
    <cfRule type="cellIs" dxfId="13" priority="13" operator="equal">
      <formula>"-"</formula>
    </cfRule>
    <cfRule type="cellIs" dxfId="12" priority="14" operator="notEqual">
      <formula>0</formula>
    </cfRule>
  </conditionalFormatting>
  <conditionalFormatting sqref="F29">
    <cfRule type="cellIs" dxfId="11" priority="11" operator="equal">
      <formula>"-"</formula>
    </cfRule>
    <cfRule type="cellIs" dxfId="10" priority="12" operator="notEqual">
      <formula>0</formula>
    </cfRule>
  </conditionalFormatting>
  <conditionalFormatting sqref="L33">
    <cfRule type="cellIs" dxfId="9" priority="9" operator="equal">
      <formula>"-"</formula>
    </cfRule>
    <cfRule type="cellIs" dxfId="8" priority="10" operator="notEqual">
      <formula>0</formula>
    </cfRule>
  </conditionalFormatting>
  <conditionalFormatting sqref="K29">
    <cfRule type="cellIs" dxfId="7" priority="5" operator="equal">
      <formula>"-"</formula>
    </cfRule>
    <cfRule type="cellIs" dxfId="6" priority="6" operator="notEqual">
      <formula>0</formula>
    </cfRule>
  </conditionalFormatting>
  <conditionalFormatting sqref="I29">
    <cfRule type="cellIs" dxfId="5" priority="7" operator="equal">
      <formula>"-"</formula>
    </cfRule>
    <cfRule type="cellIs" dxfId="4" priority="8" operator="notEqual">
      <formula>0</formula>
    </cfRule>
  </conditionalFormatting>
  <conditionalFormatting sqref="J29">
    <cfRule type="cellIs" dxfId="3" priority="3" operator="equal">
      <formula>"-"</formula>
    </cfRule>
    <cfRule type="cellIs" dxfId="2" priority="4" operator="notEqual">
      <formula>0</formula>
    </cfRule>
  </conditionalFormatting>
  <conditionalFormatting sqref="L29">
    <cfRule type="cellIs" dxfId="1" priority="1" operator="equal">
      <formula>"-"</formula>
    </cfRule>
    <cfRule type="cellIs" dxfId="0" priority="2" operator="not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election activeCell="D18" sqref="D18"/>
    </sheetView>
  </sheetViews>
  <sheetFormatPr defaultRowHeight="15" x14ac:dyDescent="0.25"/>
  <cols>
    <col min="2" max="2" width="35.5703125" customWidth="1"/>
    <col min="3" max="3" width="12.7109375" bestFit="1" customWidth="1"/>
    <col min="4" max="4" width="13.28515625" customWidth="1"/>
    <col min="7" max="7" width="14.5703125" customWidth="1"/>
    <col min="9" max="9" width="16.85546875" bestFit="1" customWidth="1"/>
    <col min="10" max="10" width="14" customWidth="1"/>
    <col min="11" max="11" width="1" customWidth="1"/>
  </cols>
  <sheetData>
    <row r="1" spans="1:11" ht="18.75" x14ac:dyDescent="0.3">
      <c r="A1" s="3"/>
      <c r="B1" s="4" t="s">
        <v>20</v>
      </c>
      <c r="D1" s="2"/>
    </row>
    <row r="2" spans="1:11" x14ac:dyDescent="0.25">
      <c r="A2" s="3"/>
      <c r="B2" s="1" t="s">
        <v>18</v>
      </c>
      <c r="C2" s="1"/>
      <c r="D2" s="2"/>
    </row>
    <row r="3" spans="1:11" ht="15.75" thickBot="1" x14ac:dyDescent="0.3">
      <c r="A3" s="3"/>
      <c r="B3" s="1"/>
      <c r="C3" s="1"/>
      <c r="D3" s="2"/>
    </row>
    <row r="4" spans="1:11" ht="6.75" customHeight="1" thickBot="1" x14ac:dyDescent="0.3">
      <c r="B4" s="39"/>
      <c r="C4" s="40"/>
      <c r="D4" s="41"/>
      <c r="E4" s="26"/>
      <c r="F4" s="26"/>
      <c r="G4" s="27"/>
      <c r="H4" s="26"/>
      <c r="I4" s="27"/>
      <c r="J4" s="27"/>
      <c r="K4" s="28"/>
    </row>
    <row r="5" spans="1:11" ht="15.75" thickBot="1" x14ac:dyDescent="0.3">
      <c r="B5" s="164" t="s">
        <v>19</v>
      </c>
      <c r="C5" s="165"/>
      <c r="D5" s="166"/>
      <c r="E5" s="31"/>
      <c r="F5" s="32"/>
      <c r="G5" s="29"/>
      <c r="H5" s="29"/>
      <c r="I5" s="24" t="s">
        <v>15</v>
      </c>
      <c r="J5" s="23"/>
      <c r="K5" s="30"/>
    </row>
    <row r="6" spans="1:11" ht="15.75" thickBot="1" x14ac:dyDescent="0.3">
      <c r="B6" s="35"/>
      <c r="C6" s="169" t="s">
        <v>10</v>
      </c>
      <c r="D6" s="170"/>
      <c r="E6" s="31"/>
      <c r="F6" s="167" t="s">
        <v>11</v>
      </c>
      <c r="G6" s="168"/>
      <c r="H6" s="29"/>
      <c r="I6" s="9" t="s">
        <v>13</v>
      </c>
      <c r="J6" s="10" t="s">
        <v>12</v>
      </c>
      <c r="K6" s="42"/>
    </row>
    <row r="7" spans="1:11" x14ac:dyDescent="0.25">
      <c r="B7" s="36"/>
      <c r="C7" s="7" t="s">
        <v>2</v>
      </c>
      <c r="D7" s="17">
        <v>41821</v>
      </c>
      <c r="E7" s="29"/>
      <c r="F7" s="5" t="s">
        <v>0</v>
      </c>
      <c r="G7" s="11">
        <f>(NETWORKDAYS(D7,D8))*D10*D9/10</f>
        <v>26100</v>
      </c>
      <c r="H7" s="29"/>
      <c r="I7" s="14" t="str">
        <f>(IF(D10&gt;(D13/26.1),(NETWORKDAYS(D7,D8))*(D13/26.1)*D9/10,"Under Cap"))</f>
        <v>Under Cap</v>
      </c>
      <c r="J7" s="11">
        <f>IF(I7="Under Cap",,G7-I7)</f>
        <v>0</v>
      </c>
      <c r="K7" s="42"/>
    </row>
    <row r="8" spans="1:11" x14ac:dyDescent="0.25">
      <c r="B8" s="36"/>
      <c r="C8" s="6" t="s">
        <v>3</v>
      </c>
      <c r="D8" s="18">
        <v>42185</v>
      </c>
      <c r="E8" s="29"/>
      <c r="F8" s="6" t="s">
        <v>1</v>
      </c>
      <c r="G8" s="12">
        <f>ROUNDDOWN((G7*D11),2)</f>
        <v>6707.7</v>
      </c>
      <c r="H8" s="29"/>
      <c r="I8" s="15">
        <f>IF(I7="Under Cap",,ROUNDDOWN((I7*D11),2))</f>
        <v>0</v>
      </c>
      <c r="J8" s="12">
        <f>IF(I7="Under Cap",,G8-I8)</f>
        <v>0</v>
      </c>
      <c r="K8" s="42"/>
    </row>
    <row r="9" spans="1:11" x14ac:dyDescent="0.25">
      <c r="B9" s="25"/>
      <c r="C9" s="6" t="s">
        <v>9</v>
      </c>
      <c r="D9" s="21">
        <v>1</v>
      </c>
      <c r="E9" s="29"/>
      <c r="F9" s="6" t="s">
        <v>7</v>
      </c>
      <c r="G9" s="12">
        <f>(G8+G7)*D12</f>
        <v>16403.849999999999</v>
      </c>
      <c r="H9" s="29"/>
      <c r="I9" s="15">
        <f>IF(I7="Under Cap",,(I8+I7)*D12)</f>
        <v>0</v>
      </c>
      <c r="J9" s="12">
        <f>IF(I7="Under Cap",,G9-I9)</f>
        <v>0</v>
      </c>
      <c r="K9" s="42"/>
    </row>
    <row r="10" spans="1:11" ht="15.75" thickBot="1" x14ac:dyDescent="0.3">
      <c r="B10" s="25"/>
      <c r="C10" s="6" t="s">
        <v>4</v>
      </c>
      <c r="D10" s="19">
        <v>1000</v>
      </c>
      <c r="E10" s="29"/>
      <c r="F10" s="8" t="s">
        <v>8</v>
      </c>
      <c r="G10" s="13">
        <f>SUM(G7:G9)</f>
        <v>49211.549999999996</v>
      </c>
      <c r="H10" s="29"/>
      <c r="I10" s="16">
        <f>IF(I7="Under Cap",,I9+I8+I7)</f>
        <v>0</v>
      </c>
      <c r="J10" s="13">
        <f>IF(I7="Under Cap",,J9+J8+J7)</f>
        <v>0</v>
      </c>
      <c r="K10" s="42"/>
    </row>
    <row r="11" spans="1:11" x14ac:dyDescent="0.25">
      <c r="B11" s="25"/>
      <c r="C11" s="6" t="s">
        <v>5</v>
      </c>
      <c r="D11" s="20">
        <v>0.25700000000000001</v>
      </c>
      <c r="E11" s="29"/>
      <c r="F11" s="29"/>
      <c r="G11" s="29"/>
      <c r="H11" s="29"/>
      <c r="I11" s="43"/>
      <c r="J11" s="43"/>
      <c r="K11" s="30"/>
    </row>
    <row r="12" spans="1:11" x14ac:dyDescent="0.25">
      <c r="B12" s="25"/>
      <c r="C12" s="6" t="s">
        <v>6</v>
      </c>
      <c r="D12" s="20">
        <v>0.5</v>
      </c>
      <c r="E12" s="29"/>
      <c r="F12" s="29"/>
      <c r="G12" s="29"/>
      <c r="H12" s="29"/>
      <c r="I12" s="29"/>
      <c r="J12" s="29"/>
      <c r="K12" s="30"/>
    </row>
    <row r="13" spans="1:11" ht="15.75" thickBot="1" x14ac:dyDescent="0.3">
      <c r="B13" s="37"/>
      <c r="C13" s="8" t="s">
        <v>14</v>
      </c>
      <c r="D13" s="22">
        <v>999999</v>
      </c>
      <c r="E13" s="29"/>
      <c r="F13" s="29"/>
      <c r="G13" s="29"/>
      <c r="H13" s="29"/>
      <c r="I13" s="29"/>
      <c r="J13" s="29"/>
      <c r="K13" s="30"/>
    </row>
    <row r="14" spans="1:11" ht="3.75" customHeight="1" thickBot="1" x14ac:dyDescent="0.3">
      <c r="B14" s="38"/>
      <c r="C14" s="33"/>
      <c r="D14" s="44"/>
      <c r="E14" s="33"/>
      <c r="F14" s="44"/>
      <c r="G14" s="44"/>
      <c r="H14" s="33"/>
      <c r="I14" s="33"/>
      <c r="J14" s="33"/>
      <c r="K14" s="34"/>
    </row>
  </sheetData>
  <protectedRanges>
    <protectedRange sqref="D7:D13" name="Projections"/>
  </protectedRanges>
  <mergeCells count="3">
    <mergeCell ref="B5:D5"/>
    <mergeCell ref="F6:G6"/>
    <mergeCell ref="C6: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4F81BDA670E5244A6D298A48274A7BE" ma:contentTypeVersion="3" ma:contentTypeDescription="Create a new document." ma:contentTypeScope="" ma:versionID="469981432e398f110f96f074a0ed64d0">
  <xsd:schema xmlns:xsd="http://www.w3.org/2001/XMLSchema" xmlns:xs="http://www.w3.org/2001/XMLSchema" xmlns:p="http://schemas.microsoft.com/office/2006/metadata/properties" xmlns:ns1="http://schemas.microsoft.com/sharepoint/v3" xmlns:ns2="6c69f88d-cf55-4201-b6bf-28ecfeace51d" xmlns:ns3="bf21dd32-ad9d-484e-bef3-5670ecbc883b" targetNamespace="http://schemas.microsoft.com/office/2006/metadata/properties" ma:root="true" ma:fieldsID="166eb5e6c1c9c58f27210d6e8b094e52" ns1:_="" ns2:_="" ns3:_="">
    <xsd:import namespace="http://schemas.microsoft.com/sharepoint/v3"/>
    <xsd:import namespace="6c69f88d-cf55-4201-b6bf-28ecfeace51d"/>
    <xsd:import namespace="bf21dd32-ad9d-484e-bef3-5670ecbc883b"/>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69f88d-cf55-4201-b6bf-28ecfeace51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f21dd32-ad9d-484e-bef3-5670ecbc883b"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_dlc_DocId xmlns="6c69f88d-cf55-4201-b6bf-28ecfeace51d">SC6YAPVPHEN3-235104266-18</_dlc_DocId>
    <_dlc_DocIdUrl xmlns="6c69f88d-cf55-4201-b6bf-28ecfeace51d">
      <Url>https://uflorida.sharepoint.com/sites/fa/payroll/_layouts/15/DocIdRedir.aspx?ID=SC6YAPVPHEN3-235104266-18</Url>
      <Description>SC6YAPVPHEN3-235104266-18</Description>
    </_dlc_DocIdUrl>
  </documentManagement>
</p:properties>
</file>

<file path=customXml/itemProps1.xml><?xml version="1.0" encoding="utf-8"?>
<ds:datastoreItem xmlns:ds="http://schemas.openxmlformats.org/officeDocument/2006/customXml" ds:itemID="{3CA7B9C3-016F-4641-AC19-959123807046}">
  <ds:schemaRefs>
    <ds:schemaRef ds:uri="http://schemas.microsoft.com/sharepoint/v3/contenttype/forms"/>
  </ds:schemaRefs>
</ds:datastoreItem>
</file>

<file path=customXml/itemProps2.xml><?xml version="1.0" encoding="utf-8"?>
<ds:datastoreItem xmlns:ds="http://schemas.openxmlformats.org/officeDocument/2006/customXml" ds:itemID="{55198520-4F5E-4298-8F22-9E609B668AF2}">
  <ds:schemaRefs>
    <ds:schemaRef ds:uri="http://schemas.microsoft.com/sharepoint/events"/>
  </ds:schemaRefs>
</ds:datastoreItem>
</file>

<file path=customXml/itemProps3.xml><?xml version="1.0" encoding="utf-8"?>
<ds:datastoreItem xmlns:ds="http://schemas.openxmlformats.org/officeDocument/2006/customXml" ds:itemID="{42E75962-EAF8-4340-8F4A-FEE1B23CC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69f88d-cf55-4201-b6bf-28ecfeace51d"/>
    <ds:schemaRef ds:uri="bf21dd32-ad9d-484e-bef3-5670ecbc88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9F39C3A-AE34-4B7A-B8E5-99D36145794D}">
  <ds:schemaRefs>
    <ds:schemaRef ds:uri="6c69f88d-cf55-4201-b6bf-28ecfeace51d"/>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documentManagement/types"/>
    <ds:schemaRef ds:uri="bf21dd32-ad9d-484e-bef3-5670ecbc883b"/>
    <ds:schemaRef ds:uri="http://schemas.microsoft.com/sharepoint/v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Split Pay Period Calculator</vt:lpstr>
      <vt:lpstr>Projected Payroll</vt:lpstr>
    </vt:vector>
  </TitlesOfParts>
  <Company>Operations Analysis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Payroll Calculators</dc:title>
  <dc:creator>OA</dc:creator>
  <cp:lastModifiedBy>Brake, Karen</cp:lastModifiedBy>
  <dcterms:created xsi:type="dcterms:W3CDTF">2014-02-10T18:24:45Z</dcterms:created>
  <dcterms:modified xsi:type="dcterms:W3CDTF">2016-06-24T13:04:33Z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e953ee25-8efc-4e0a-be63-29dc94f84081</vt:lpwstr>
  </property>
  <property fmtid="{D5CDD505-2E9C-101B-9397-08002B2CF9AE}" pid="3" name="ContentTypeId">
    <vt:lpwstr>0x010100D4F81BDA670E5244A6D298A48274A7BE</vt:lpwstr>
  </property>
</Properties>
</file>